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0" activeTab="0"/>
  </bookViews>
  <sheets>
    <sheet name="TDSheet" sheetId="1" r:id="rId1"/>
  </sheets>
  <definedNames>
    <definedName name="_xlnm.Print_Titles" localSheetId="0">'TDSheet'!$12:$12</definedName>
  </definedNames>
  <calcPr fullCalcOnLoad="1"/>
</workbook>
</file>

<file path=xl/sharedStrings.xml><?xml version="1.0" encoding="utf-8"?>
<sst xmlns="http://schemas.openxmlformats.org/spreadsheetml/2006/main" count="1023" uniqueCount="139">
  <si>
    <t>Наименование показателя</t>
  </si>
  <si>
    <t>ППП</t>
  </si>
  <si>
    <t>Раз-
дел</t>
  </si>
  <si>
    <t>Под-
раз-
дел</t>
  </si>
  <si>
    <t>Целевая статья</t>
  </si>
  <si>
    <t>Вид рас-
хода</t>
  </si>
  <si>
    <t>1</t>
  </si>
  <si>
    <t>2</t>
  </si>
  <si>
    <t>3</t>
  </si>
  <si>
    <t>4</t>
  </si>
  <si>
    <t>5</t>
  </si>
  <si>
    <t>6</t>
  </si>
  <si>
    <t>7</t>
  </si>
  <si>
    <t>Администрация муниципального образования "Килинчинский сельсовет"</t>
  </si>
  <si>
    <t>ОБЩЕГОСУДАРСТВЕННЫЕ ВОПРОСЫ</t>
  </si>
  <si>
    <t>400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</si>
  <si>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</si>
  <si>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</si>
  <si>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</si>
  <si>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</si>
  <si>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Муниципальная программа "Функционирование деятельности Главы муниципального образования и аппарата администрации муниципального образования "Килинчинский сельсовет" </t>
  </si>
  <si>
    <t>0</t>
  </si>
  <si>
    <t>00000</t>
  </si>
  <si>
    <t xml:space="preserve">Расходы на обеспечение деятельности главы муниципального образования "Килинчинский сельсовет" в рамках муниципальной программы "Функционирование деятельности Главы муниципального образования и аппарата администрации муниципального образования "Килинчинский сельсовет"      </t>
  </si>
  <si>
    <t>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</si>
  <si>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</si>
  <si>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</si>
  <si>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</si>
  <si>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</si>
  <si>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</si>
  <si>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</si>
  <si>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</si>
  <si>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</si>
  <si>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</si>
  <si>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</si>
  <si>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Расходы на обеспечение деятельности заместителя главы муниципального образования "Килинчинский сельсовет" в рамках муниципальной программы "Функционирование деятельности Главы муниципального образования и аппарата администрации муниципального образования "Килинчинский сельсовет" </t>
  </si>
  <si>
    <t>11040</t>
  </si>
  <si>
    <t>Резервные фонды</t>
  </si>
  <si>
    <t>11</t>
  </si>
  <si>
    <t xml:space="preserve">Муниципальная программа "Эффективное управление муниципальными финансами и повышение устойчивости бюджета муниципального образования "Килинчинский сельсовет" </t>
  </si>
  <si>
    <t xml:space="preserve">Обеспечение мероприятий по формированию резервного фонда в рамках муниципальной программы "Эффективное управление муниципальными финансами и повышение устойчивости бюджета муниципального образования "Килинчинский сельсовет" </t>
  </si>
  <si>
    <t>11110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</si>
  <si>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</si>
  <si>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</si>
  <si>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</si>
  <si>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</si>
  <si>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</si>
  <si>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</si>
  <si>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 xml:space="preserve">Расходы на обеспечение деятельности аппарата администрации муниципального образования "Килинчинский сельсовет" в рамках муниципальной программы "Функционирование деятельности Главы муниципального образования и аппарата администрации муниципального образования "Килинчинский сельсовет" </t>
  </si>
  <si>
    <t>11130</t>
  </si>
  <si>
    <t>Уплата налогов, сборов и иных платежей</t>
  </si>
  <si>
    <t>850</t>
  </si>
  <si>
    <t>Уплата иных платежей</t>
  </si>
  <si>
    <t>853</t>
  </si>
  <si>
    <t xml:space="preserve">Обеспечение мероприятий по расходам на хозяйственное обслуживание администрации муниципального образования "Килинчинский сельсовет" в рамках муниципальной программы "Функционирование деятельности Главы муниципального образования и аппарата администрации муниципального образования "Килинчинский сельсовет"  </t>
  </si>
  <si>
    <t>99930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</si>
  <si>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</si>
  <si>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</si>
  <si>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</si>
  <si>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</si>
  <si>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</si>
  <si>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</si>
  <si>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</si>
  <si>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</si>
  <si>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Закупка энергетических ресурсов</t>
  </si>
  <si>
    <t>247</t>
  </si>
  <si>
    <t>НАЦИОНАЛЬНАЯ ОБОРОНА</t>
  </si>
  <si>
    <t>Мобилизационная и вневойсковая подготовка</t>
  </si>
  <si>
    <t>03</t>
  </si>
  <si>
    <t xml:space="preserve">Обеспечение мероприятий по осущесвлению первичного воинского учета на территориях, где отсутсвуют воинские комиссариаты, в рамках муниципальной программы "Функционирование деятельности Главы муниципального образования и аппарата администрации муниципального образования "Килинчинский сельсовет" </t>
  </si>
  <si>
    <t>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</si>
  <si>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</si>
  <si>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</si>
  <si>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</si>
  <si>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Муниципальная программа "Обеспечение мер пожарной безопасности на территории муниципального образования "Килинчинский сельсовет"</t>
  </si>
  <si>
    <t xml:space="preserve">Расходы на реализацию мероприятий в рамках муниципальной программы  "Обеспечение мер пожарной безопасности на территории муниципального образования "Килинчинский сельсовет" </t>
  </si>
  <si>
    <t>79530</t>
  </si>
  <si>
    <t>ЖИЛИЩНО-КОММУНАЛЬНОЕ ХОЗЯЙСТВО</t>
  </si>
  <si>
    <t>05</t>
  </si>
  <si>
    <t>Благоустройство</t>
  </si>
  <si>
    <t xml:space="preserve">Муниципальная программа "Обеспечение комфортности проживания населения муниципального образования "Килинчинский сельсовет" </t>
  </si>
  <si>
    <t xml:space="preserve">Обеспечение мероприятий по расходам на реализацию вопросов местного значения муниципального образования "Килинчинский сельсовет" в рамках муниципальной программы "Обеспечение комфортности проживания населения муниципального образования "Килинчинский сельсовет" </t>
  </si>
  <si>
    <t>06020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</si>
  <si>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</si>
  <si>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</si>
  <si>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</si>
  <si>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</si>
  <si>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</si>
  <si>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</si>
  <si>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Обеспечение мероприятий по благоустройству территории муниципального образования "Килинчинский сельсовет" в рамках муниципальной программы "Обеспечение комфортности проживания населения муниципального образования "Килинчинский сельсовет" (иные закупки товаров, работ, услуг)     </t>
  </si>
  <si>
    <t>06030</t>
  </si>
  <si>
    <t xml:space="preserve">Обеспечение мероприятий по уплате налоговых платежей, сборов, и иных платежей в рамках муниципальной программы "Обеспечение комфортности проживания населения муниципального образования "Килинчинский сельсовет"     </t>
  </si>
  <si>
    <t>06040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</si>
  <si>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</si>
  <si>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</si>
  <si>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</si>
  <si>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</si>
  <si>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 xml:space="preserve">Муниципальная программа "Энергосбережение и повышение энергетической эффективности в муниципальном образовании "Килинчинский сельсовет" </t>
  </si>
  <si>
    <t>07</t>
  </si>
  <si>
    <t xml:space="preserve">Обеспечение расходов на мероприятия в рамках муниципальной программы "Энергосбережение и повышение энергетической эффективности в муниципальном образовании "Килинчинский сельсовет" </t>
  </si>
  <si>
    <t>79510</t>
  </si>
  <si>
    <t xml:space="preserve">Обеспечение расходов на мероприятия в рамках муниципальной программы "Энергосбережение и повышение энергетической эффективности в муниципальном образовании "Килинчинский сельсовет"  </t>
  </si>
  <si>
    <t>79560</t>
  </si>
  <si>
    <t xml:space="preserve">Муниципальная программа "Формирование современной городской среды на территории муниципального образования "Килинчинский сельсовет" </t>
  </si>
  <si>
    <t>16</t>
  </si>
  <si>
    <t>КУЛЬТУРА, КИНЕМАТОГРАФИЯ</t>
  </si>
  <si>
    <t>08</t>
  </si>
  <si>
    <t>Культура</t>
  </si>
  <si>
    <t xml:space="preserve">Муниципальная программа "Развитие культуры в муниципальном образовании "Килинчинский сельсовет" </t>
  </si>
  <si>
    <t>Обеспечение мероприятий по расходам на обеспечение деятельности работников культуры в рамках муниципальной программы "Развитие культуры муниципального образования "Килинчинский сельсовет"</t>
  </si>
  <si>
    <t>08010</t>
  </si>
  <si>
    <t xml:space="preserve">Обеспечение расходов на выполнение мероприятий в рамках муниципальной программы "Развитие культуры в муниципальном образовании "Килинчинский сельсовет"   </t>
  </si>
  <si>
    <t>08020</t>
  </si>
  <si>
    <t>ФИЗИЧЕСКАЯ КУЛЬТУРА И СПОРТ</t>
  </si>
  <si>
    <t>Физическая культура</t>
  </si>
  <si>
    <t xml:space="preserve">Муниципальная программа "Развитие физической культуры и спорта в муниципальном образовании "Килинчинский сельсовет" </t>
  </si>
  <si>
    <t>09</t>
  </si>
  <si>
    <t xml:space="preserve">Обеспечение мероприятий по расходам на обеспечение деятельности работников физической культуры и спорта в рамках муниципальной программы "Развитие физической культуры и спорта в муниципальном образовании "Килинчинский сельсовет"     </t>
  </si>
  <si>
    <t>11010</t>
  </si>
  <si>
    <t>Итого расходов:</t>
  </si>
  <si>
    <t>Софинансирование из бюджета поселения на реализацию мероприятий по благоустройству территории муниципального образования "Килинчинский сельсовет" в рамках мероприятий муниципальной программы "Формирование современной городской среды на территории муниципального образования "Килинчинский сельсовет"</t>
  </si>
  <si>
    <t>тыс. руб.</t>
  </si>
  <si>
    <t xml:space="preserve">Ведомственная структура расходов бюджета муниципального образования «Сельское поселение Килинчинский сельсовет Приволжского муниципального района Астраханской области"                                        на 2024 год </t>
  </si>
  <si>
    <t>Муниципальное казенное учреждение культуры "Центр культуры муниципального образования "Килинчинский сельсовет"</t>
  </si>
  <si>
    <t>2024 год</t>
  </si>
  <si>
    <t>Расходы на реализацию мероприятий по благоустройству территории муниципального образования "Килинчинский сельсовет" в рамках мероприятий муниципальной программы "Формирование современной городской среды на территории муниципального образования "Килинчинский сельсовет"</t>
  </si>
  <si>
    <t>Иные выплаты государственных (муниципальных) органов привлекаемым лицам</t>
  </si>
  <si>
    <t>Иные выплаты персоналу государственных (муниципальных) органов, за исключением фонда оплаты труда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</si>
  <si>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</si>
  <si>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</si>
  <si>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Расходы на обеспечение деятельности контрольно-счетного органа МО "Приволжский район" в рамках передачи полномочий по осуществлению внешнего муницпального контроля</t>
  </si>
  <si>
    <t>11120</t>
  </si>
  <si>
    <t>Межбюджетные трансферты</t>
  </si>
  <si>
    <t>500</t>
  </si>
  <si>
    <t>Иные межбюджетные трансферты</t>
  </si>
  <si>
    <t>540</t>
  </si>
  <si>
    <t>Денежное поощрение дружинникам народной дружины в муниципальном образовании «Сельское поселение Килинчинский сельсовет Приволжского муниципального района Астраханской области»</t>
  </si>
  <si>
    <t>F2</t>
  </si>
  <si>
    <t xml:space="preserve">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№24 от 20.12.2023г "Об утверждении бюджета                                                                                                                                                                               муниципального образования «Сельское поселение   
                                                                                               Килинчинский сельсовет Приволжского муниципального района 
Астраханской области" на 2024 год"
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</si>
</sst>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7987438]&quot;7 987.4&quot;;General"/>
    <numFmt numFmtId="165" formatCode="[=6226743]&quot;6 226.7&quot;;General"/>
    <numFmt numFmtId="166" formatCode="[=2485286]&quot;2 485.3&quot;;General"/>
    <numFmt numFmtId="167" formatCode="[=842478]&quot;842.5&quot;;General"/>
    <numFmt numFmtId="168" formatCode="[=647064]&quot;647.1&quot;;General"/>
    <numFmt numFmtId="169" formatCode="[=195414]&quot;195.4&quot;;General"/>
    <numFmt numFmtId="170" formatCode="[=561595]&quot;561.6&quot;;General"/>
    <numFmt numFmtId="171" formatCode="[=431332]&quot;431.3&quot;;General"/>
    <numFmt numFmtId="172" formatCode="[=130263]&quot;130.3&quot;;General"/>
    <numFmt numFmtId="173" formatCode="[=50000]&quot;50.0&quot;;General"/>
    <numFmt numFmtId="174" formatCode="[=1031213]&quot;1 031.2&quot;;General"/>
    <numFmt numFmtId="175" formatCode="[=751213]&quot;751.2&quot;;General"/>
    <numFmt numFmtId="176" formatCode="[=736813]&quot;736.8&quot;;General"/>
    <numFmt numFmtId="177" formatCode="[=565908]&quot;565.9&quot;;General"/>
    <numFmt numFmtId="178" formatCode="[=170905]&quot;170.9&quot;;General"/>
    <numFmt numFmtId="179" formatCode="[=14400]&quot;14.4&quot;;General"/>
    <numFmt numFmtId="180" formatCode="[=280000]&quot;280.0&quot;;General"/>
    <numFmt numFmtId="181" formatCode="[=120000]&quot;120.0&quot;;General"/>
    <numFmt numFmtId="182" formatCode="[=80000]&quot;80.0&quot;;General"/>
    <numFmt numFmtId="183" formatCode="[=277600]&quot;277.6&quot;;General"/>
    <numFmt numFmtId="184" formatCode="[=260380.47]&quot;260.4&quot;;General"/>
    <numFmt numFmtId="185" formatCode="[=199985]&quot;200.0&quot;;General"/>
    <numFmt numFmtId="186" formatCode="[=60395.47]&quot;60.4&quot;;General"/>
    <numFmt numFmtId="187" formatCode="[=17219.53]&quot;17.2&quot;;General"/>
    <numFmt numFmtId="188" formatCode="[=30000]&quot;30.0&quot;;General"/>
    <numFmt numFmtId="189" formatCode="[=3433856.9]&quot;3 433.9&quot;;General"/>
    <numFmt numFmtId="190" formatCode="[=1531758.9]&quot;1 531.8&quot;;General"/>
    <numFmt numFmtId="191" formatCode="[=1301301]&quot;1 301.3&quot;;General"/>
    <numFmt numFmtId="192" formatCode="[=999463]&quot;999.5&quot;;General"/>
    <numFmt numFmtId="193" formatCode="[=301838]&quot;301.8&quot;;General"/>
    <numFmt numFmtId="194" formatCode="[=202857.9]&quot;202.9&quot;;General"/>
    <numFmt numFmtId="195" formatCode="[=27600]&quot;27.6&quot;;General"/>
    <numFmt numFmtId="196" formatCode="[=15000]&quot;15.0&quot;;General"/>
    <numFmt numFmtId="197" formatCode="[=6600]&quot;6.6&quot;;General"/>
    <numFmt numFmtId="198" formatCode="[=6000]&quot;6.0&quot;;General"/>
    <numFmt numFmtId="199" formatCode="[=630000]&quot;630.0&quot;;General"/>
    <numFmt numFmtId="200" formatCode="[=600000]&quot;600.0&quot;;General"/>
    <numFmt numFmtId="201" formatCode="[=1272098]&quot;1 272.1&quot;;General"/>
    <numFmt numFmtId="202" formatCode="[=1242098]&quot;1 242.1&quot;;General"/>
    <numFmt numFmtId="203" formatCode="[=0.1]&quot;0.0&quot;;General"/>
    <numFmt numFmtId="204" formatCode="[=1760695]&quot;1 760.7&quot;;General"/>
    <numFmt numFmtId="205" formatCode="[=1603934]&quot;1 603.9&quot;;General"/>
    <numFmt numFmtId="206" formatCode="[=1310734]&quot;1 310.7&quot;;General"/>
    <numFmt numFmtId="207" formatCode="[=1006708]&quot;1 006.7&quot;;General"/>
    <numFmt numFmtId="208" formatCode="[=304026]&quot;304.0&quot;;General"/>
    <numFmt numFmtId="209" formatCode="[=293200]&quot;293.2&quot;;General"/>
    <numFmt numFmtId="210" formatCode="[=291200]&quot;291.2&quot;;General"/>
    <numFmt numFmtId="211" formatCode="[=9000]&quot;9.0&quot;;General"/>
    <numFmt numFmtId="212" formatCode="[=282200]&quot;282.2&quot;;General"/>
    <numFmt numFmtId="213" formatCode="[=2000]&quot;2.0&quot;;General"/>
    <numFmt numFmtId="214" formatCode="[=156761]&quot;156.8&quot;;General"/>
    <numFmt numFmtId="215" formatCode="[=120400]&quot;120.4&quot;;General"/>
    <numFmt numFmtId="216" formatCode="[=36361]&quot;36.4&quot;;General"/>
    <numFmt numFmtId="217" formatCode="[$-FC19]d\ mmmm\ yyyy\ &quot;г.&quot;"/>
    <numFmt numFmtId="218" formatCode="#,##0.00\ &quot;₽&quot;"/>
    <numFmt numFmtId="219" formatCode="0.0,&quot; тыс.руб &quot;"/>
    <numFmt numFmtId="220" formatCode="0.0,"/>
    <numFmt numFmtId="221" formatCode="0.0"/>
    <numFmt numFmtId="222" formatCode="[=61994]&quot;62.0&quot;;General"/>
    <numFmt numFmtId="223" formatCode="0.00,"/>
    <numFmt numFmtId="224" formatCode="0.000,"/>
    <numFmt numFmtId="225" formatCode="0.0000,"/>
    <numFmt numFmtId="226" formatCode="0.00000,"/>
  </numFmts>
  <fonts count="45"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 wrapText="1"/>
    </xf>
    <xf numFmtId="0" fontId="5" fillId="0" borderId="12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/>
    </xf>
    <xf numFmtId="0" fontId="6" fillId="0" borderId="11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0" borderId="11" xfId="0" applyNumberFormat="1" applyFont="1" applyBorder="1" applyAlignment="1">
      <alignment wrapText="1"/>
    </xf>
    <xf numFmtId="0" fontId="7" fillId="0" borderId="12" xfId="0" applyNumberFormat="1" applyFont="1" applyBorder="1" applyAlignment="1">
      <alignment wrapText="1"/>
    </xf>
    <xf numFmtId="0" fontId="7" fillId="0" borderId="12" xfId="0" applyNumberFormat="1" applyFont="1" applyBorder="1" applyAlignment="1">
      <alignment horizontal="left" wrapText="1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wrapText="1"/>
    </xf>
    <xf numFmtId="0" fontId="8" fillId="0" borderId="12" xfId="0" applyNumberFormat="1" applyFont="1" applyBorder="1" applyAlignment="1">
      <alignment wrapText="1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9" fillId="0" borderId="11" xfId="0" applyNumberFormat="1" applyFont="1" applyBorder="1" applyAlignment="1">
      <alignment wrapText="1"/>
    </xf>
    <xf numFmtId="0" fontId="9" fillId="0" borderId="12" xfId="0" applyNumberFormat="1" applyFont="1" applyBorder="1" applyAlignment="1">
      <alignment wrapText="1"/>
    </xf>
    <xf numFmtId="0" fontId="9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11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/>
    </xf>
    <xf numFmtId="0" fontId="3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221" fontId="3" fillId="0" borderId="0" xfId="0" applyNumberFormat="1" applyFont="1" applyAlignment="1">
      <alignment/>
    </xf>
    <xf numFmtId="0" fontId="6" fillId="0" borderId="11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7" fillId="0" borderId="11" xfId="0" applyNumberFormat="1" applyFont="1" applyBorder="1" applyAlignment="1">
      <alignment wrapText="1"/>
    </xf>
    <xf numFmtId="0" fontId="7" fillId="0" borderId="12" xfId="0" applyNumberFormat="1" applyFont="1" applyBorder="1" applyAlignment="1">
      <alignment wrapText="1"/>
    </xf>
    <xf numFmtId="0" fontId="7" fillId="0" borderId="12" xfId="0" applyNumberFormat="1" applyFont="1" applyBorder="1" applyAlignment="1">
      <alignment horizontal="left" wrapText="1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8" fillId="0" borderId="11" xfId="0" applyNumberFormat="1" applyFont="1" applyBorder="1" applyAlignment="1">
      <alignment wrapText="1"/>
    </xf>
    <xf numFmtId="0" fontId="8" fillId="0" borderId="12" xfId="0" applyNumberFormat="1" applyFont="1" applyBorder="1" applyAlignment="1">
      <alignment wrapText="1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9" fillId="0" borderId="11" xfId="0" applyNumberFormat="1" applyFont="1" applyBorder="1" applyAlignment="1">
      <alignment wrapText="1"/>
    </xf>
    <xf numFmtId="0" fontId="9" fillId="0" borderId="12" xfId="0" applyNumberFormat="1" applyFont="1" applyBorder="1" applyAlignment="1">
      <alignment wrapText="1"/>
    </xf>
    <xf numFmtId="0" fontId="9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0" fillId="0" borderId="11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223" fontId="3" fillId="0" borderId="0" xfId="0" applyNumberFormat="1" applyFont="1" applyAlignment="1">
      <alignment/>
    </xf>
    <xf numFmtId="0" fontId="0" fillId="0" borderId="12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223" fontId="0" fillId="0" borderId="22" xfId="0" applyNumberFormat="1" applyFont="1" applyBorder="1" applyAlignment="1">
      <alignment horizontal="right"/>
    </xf>
    <xf numFmtId="223" fontId="3" fillId="0" borderId="23" xfId="0" applyNumberFormat="1" applyFont="1" applyBorder="1" applyAlignment="1">
      <alignment horizontal="right"/>
    </xf>
    <xf numFmtId="223" fontId="3" fillId="0" borderId="23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left" wrapText="1"/>
    </xf>
    <xf numFmtId="0" fontId="10" fillId="0" borderId="13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223" fontId="10" fillId="0" borderId="22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left" wrapText="1"/>
    </xf>
    <xf numFmtId="0" fontId="9" fillId="0" borderId="13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223" fontId="9" fillId="0" borderId="2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223" fontId="1" fillId="0" borderId="22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223" fontId="8" fillId="0" borderId="22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wrapText="1"/>
    </xf>
    <xf numFmtId="0" fontId="6" fillId="0" borderId="13" xfId="0" applyNumberFormat="1" applyFont="1" applyBorder="1" applyAlignment="1">
      <alignment horizontal="center"/>
    </xf>
    <xf numFmtId="223" fontId="6" fillId="0" borderId="2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wrapText="1"/>
    </xf>
    <xf numFmtId="0" fontId="7" fillId="0" borderId="13" xfId="0" applyNumberFormat="1" applyFont="1" applyBorder="1" applyAlignment="1">
      <alignment horizontal="center"/>
    </xf>
    <xf numFmtId="223" fontId="7" fillId="0" borderId="22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left" wrapText="1"/>
    </xf>
    <xf numFmtId="223" fontId="0" fillId="33" borderId="22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left" wrapText="1"/>
    </xf>
    <xf numFmtId="223" fontId="1" fillId="33" borderId="22" xfId="0" applyNumberFormat="1" applyFont="1" applyFill="1" applyBorder="1" applyAlignment="1">
      <alignment horizontal="right"/>
    </xf>
    <xf numFmtId="223" fontId="8" fillId="33" borderId="22" xfId="0" applyNumberFormat="1" applyFont="1" applyFill="1" applyBorder="1" applyAlignment="1">
      <alignment horizontal="right"/>
    </xf>
    <xf numFmtId="223" fontId="5" fillId="0" borderId="22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left" wrapText="1"/>
    </xf>
    <xf numFmtId="223" fontId="3" fillId="0" borderId="27" xfId="0" applyNumberFormat="1" applyFont="1" applyBorder="1" applyAlignment="1">
      <alignment horizontal="right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" fillId="0" borderId="32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wrapText="1"/>
    </xf>
    <xf numFmtId="0" fontId="6" fillId="0" borderId="13" xfId="0" applyNumberFormat="1" applyFont="1" applyBorder="1" applyAlignment="1">
      <alignment horizontal="center"/>
    </xf>
    <xf numFmtId="223" fontId="6" fillId="0" borderId="2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wrapText="1"/>
    </xf>
    <xf numFmtId="0" fontId="7" fillId="0" borderId="13" xfId="0" applyNumberFormat="1" applyFont="1" applyBorder="1" applyAlignment="1">
      <alignment horizontal="center"/>
    </xf>
    <xf numFmtId="223" fontId="7" fillId="0" borderId="22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223" fontId="8" fillId="0" borderId="2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223" fontId="1" fillId="0" borderId="22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left" wrapText="1"/>
    </xf>
    <xf numFmtId="0" fontId="9" fillId="0" borderId="13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223" fontId="9" fillId="0" borderId="2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223" fontId="0" fillId="0" borderId="22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O142"/>
  <sheetViews>
    <sheetView tabSelected="1" zoomScalePageLayoutView="0" workbookViewId="0" topLeftCell="A79">
      <selection activeCell="A1" sqref="A1:AL4"/>
    </sheetView>
  </sheetViews>
  <sheetFormatPr defaultColWidth="10.66015625" defaultRowHeight="11.25" outlineLevelRow="7"/>
  <cols>
    <col min="1" max="1" width="0.65625" style="0" customWidth="1"/>
    <col min="2" max="3" width="0.4921875" style="0" customWidth="1"/>
    <col min="4" max="14" width="0.65625" style="0" customWidth="1"/>
    <col min="15" max="15" width="0.82421875" style="0" customWidth="1"/>
    <col min="16" max="16" width="9.66015625" style="0" customWidth="1"/>
    <col min="17" max="17" width="1.0078125" style="0" customWidth="1"/>
    <col min="18" max="18" width="7" style="0" customWidth="1"/>
    <col min="19" max="19" width="1.171875" style="0" customWidth="1"/>
    <col min="20" max="20" width="0.4921875" style="0" customWidth="1"/>
    <col min="21" max="21" width="33.5" style="0" customWidth="1"/>
    <col min="22" max="22" width="7" style="0" customWidth="1"/>
    <col min="23" max="23" width="0.1640625" style="0" customWidth="1"/>
    <col min="24" max="24" width="1.83203125" style="0" customWidth="1"/>
    <col min="25" max="25" width="3" style="0" customWidth="1"/>
    <col min="26" max="26" width="1.83203125" style="0" customWidth="1"/>
    <col min="27" max="27" width="4" style="0" customWidth="1"/>
    <col min="28" max="28" width="4.66015625" style="0" customWidth="1"/>
    <col min="29" max="29" width="1.83203125" style="0" customWidth="1"/>
    <col min="30" max="30" width="0.4921875" style="0" customWidth="1"/>
    <col min="31" max="31" width="5.83203125" style="0" customWidth="1"/>
    <col min="32" max="32" width="1.3359375" style="0" customWidth="1"/>
    <col min="33" max="33" width="2.5" style="0" customWidth="1"/>
    <col min="34" max="34" width="4.33203125" style="0" customWidth="1"/>
    <col min="35" max="35" width="5.83203125" style="0" customWidth="1"/>
    <col min="36" max="36" width="12.83203125" style="0" customWidth="1"/>
    <col min="37" max="37" width="11" style="0" customWidth="1"/>
    <col min="38" max="38" width="4.16015625" style="0" customWidth="1"/>
    <col min="39" max="39" width="19.5" style="0" bestFit="1" customWidth="1"/>
    <col min="40" max="40" width="14.33203125" style="0" bestFit="1" customWidth="1"/>
  </cols>
  <sheetData>
    <row r="1" spans="1:38" ht="12.75" customHeight="1">
      <c r="A1" s="160" t="s">
        <v>138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</row>
    <row r="2" spans="1:38" ht="12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</row>
    <row r="3" spans="1:38" ht="12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</row>
    <row r="4" spans="1:38" ht="39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</row>
    <row r="5" spans="1:38" ht="12.75" customHeight="1">
      <c r="A5" s="158" t="s">
        <v>122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</row>
    <row r="6" spans="1:38" ht="24.7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</row>
    <row r="7" spans="1:38" ht="12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</row>
    <row r="8" spans="1:38" ht="12.7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</row>
    <row r="9" ht="11.25" customHeight="1">
      <c r="AK9" s="61" t="s">
        <v>121</v>
      </c>
    </row>
    <row r="10" spans="1:38" ht="17.25" customHeight="1">
      <c r="A10" s="154" t="s">
        <v>0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 t="s">
        <v>1</v>
      </c>
      <c r="W10" s="154" t="s">
        <v>2</v>
      </c>
      <c r="X10" s="154"/>
      <c r="Y10" s="154"/>
      <c r="Z10" s="154" t="s">
        <v>3</v>
      </c>
      <c r="AA10" s="154"/>
      <c r="AB10" s="154" t="s">
        <v>4</v>
      </c>
      <c r="AC10" s="154"/>
      <c r="AD10" s="154"/>
      <c r="AE10" s="154"/>
      <c r="AF10" s="154"/>
      <c r="AG10" s="154"/>
      <c r="AH10" s="154"/>
      <c r="AI10" s="154" t="s">
        <v>5</v>
      </c>
      <c r="AJ10" s="154" t="s">
        <v>124</v>
      </c>
      <c r="AK10" s="154"/>
      <c r="AL10" s="154"/>
    </row>
    <row r="11" spans="1:38" s="1" customFormat="1" ht="17.25" customHeight="1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7"/>
      <c r="V11" s="162"/>
      <c r="W11" s="155"/>
      <c r="X11" s="156"/>
      <c r="Y11" s="157"/>
      <c r="Z11" s="155"/>
      <c r="AA11" s="157"/>
      <c r="AB11" s="155"/>
      <c r="AC11" s="156"/>
      <c r="AD11" s="156"/>
      <c r="AE11" s="156"/>
      <c r="AF11" s="156"/>
      <c r="AG11" s="156"/>
      <c r="AH11" s="157"/>
      <c r="AI11" s="162"/>
      <c r="AJ11" s="155"/>
      <c r="AK11" s="156"/>
      <c r="AL11" s="157"/>
    </row>
    <row r="12" spans="1:38" s="2" customFormat="1" ht="15" customHeight="1" thickBot="1">
      <c r="A12" s="148" t="s">
        <v>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3" t="s">
        <v>7</v>
      </c>
      <c r="W12" s="149" t="s">
        <v>8</v>
      </c>
      <c r="X12" s="149"/>
      <c r="Y12" s="149"/>
      <c r="Z12" s="150" t="s">
        <v>9</v>
      </c>
      <c r="AA12" s="150"/>
      <c r="AB12" s="149" t="s">
        <v>10</v>
      </c>
      <c r="AC12" s="149"/>
      <c r="AD12" s="149"/>
      <c r="AE12" s="149"/>
      <c r="AF12" s="149"/>
      <c r="AG12" s="149"/>
      <c r="AH12" s="149"/>
      <c r="AI12" s="3" t="s">
        <v>11</v>
      </c>
      <c r="AJ12" s="151" t="s">
        <v>12</v>
      </c>
      <c r="AK12" s="151"/>
      <c r="AL12" s="151"/>
    </row>
    <row r="13" spans="1:40" s="4" customFormat="1" ht="30.75" customHeight="1">
      <c r="A13" s="152" t="s">
        <v>13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3">
        <f>AJ14+AJ117</f>
        <v>8916129.776969697</v>
      </c>
      <c r="AK13" s="153"/>
      <c r="AL13" s="153"/>
      <c r="AN13" s="62"/>
    </row>
    <row r="14" spans="1:38" s="5" customFormat="1" ht="15.75" customHeight="1" outlineLevel="1">
      <c r="A14" s="6"/>
      <c r="B14" s="7"/>
      <c r="C14" s="142" t="s">
        <v>13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7">
        <f>AJ15+AJ55+AJ68+AJ75+AJ111</f>
        <v>7111028.9769696975</v>
      </c>
      <c r="AK14" s="147"/>
      <c r="AL14" s="147"/>
    </row>
    <row r="15" spans="1:38" s="8" customFormat="1" ht="15" customHeight="1" outlineLevel="2">
      <c r="A15" s="9"/>
      <c r="B15" s="10"/>
      <c r="C15" s="10"/>
      <c r="D15" s="136" t="s">
        <v>14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1" t="s">
        <v>15</v>
      </c>
      <c r="W15" s="137" t="s">
        <v>16</v>
      </c>
      <c r="X15" s="137"/>
      <c r="Y15" s="137"/>
      <c r="Z15" s="137" t="s">
        <v>17</v>
      </c>
      <c r="AA15" s="137"/>
      <c r="AB15" s="12"/>
      <c r="AC15" s="13"/>
      <c r="AD15" s="14"/>
      <c r="AE15" s="15"/>
      <c r="AF15" s="13"/>
      <c r="AG15" s="16"/>
      <c r="AH15" s="17"/>
      <c r="AI15" s="11"/>
      <c r="AJ15" s="138">
        <f>AJ16+AJ23+AJ30+AJ35</f>
        <v>2690993.66</v>
      </c>
      <c r="AK15" s="138"/>
      <c r="AL15" s="138"/>
    </row>
    <row r="16" spans="1:38" s="18" customFormat="1" ht="45" customHeight="1" outlineLevel="3">
      <c r="A16" s="19"/>
      <c r="B16" s="20"/>
      <c r="C16" s="20"/>
      <c r="D16" s="21"/>
      <c r="E16" s="139" t="s">
        <v>18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22" t="s">
        <v>15</v>
      </c>
      <c r="W16" s="140" t="s">
        <v>16</v>
      </c>
      <c r="X16" s="140"/>
      <c r="Y16" s="140"/>
      <c r="Z16" s="140" t="s">
        <v>19</v>
      </c>
      <c r="AA16" s="140"/>
      <c r="AB16" s="23"/>
      <c r="AC16" s="24"/>
      <c r="AD16" s="25"/>
      <c r="AE16" s="26"/>
      <c r="AF16" s="24"/>
      <c r="AG16" s="27"/>
      <c r="AH16" s="28"/>
      <c r="AI16" s="22"/>
      <c r="AJ16" s="141">
        <f>AJ17</f>
        <v>842478</v>
      </c>
      <c r="AK16" s="141"/>
      <c r="AL16" s="141"/>
    </row>
    <row r="17" spans="1:38" s="29" customFormat="1" ht="54.75" customHeight="1" outlineLevel="4">
      <c r="A17" s="30"/>
      <c r="B17" s="31"/>
      <c r="C17" s="31"/>
      <c r="D17" s="31"/>
      <c r="E17" s="31"/>
      <c r="F17" s="131" t="s">
        <v>20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32" t="s">
        <v>15</v>
      </c>
      <c r="W17" s="132" t="s">
        <v>16</v>
      </c>
      <c r="X17" s="132"/>
      <c r="Y17" s="132"/>
      <c r="Z17" s="132" t="s">
        <v>19</v>
      </c>
      <c r="AA17" s="132"/>
      <c r="AB17" s="33" t="s">
        <v>16</v>
      </c>
      <c r="AC17" s="133" t="s">
        <v>21</v>
      </c>
      <c r="AD17" s="133"/>
      <c r="AE17" s="34" t="s">
        <v>17</v>
      </c>
      <c r="AF17" s="134" t="s">
        <v>22</v>
      </c>
      <c r="AG17" s="134"/>
      <c r="AH17" s="134"/>
      <c r="AI17" s="32"/>
      <c r="AJ17" s="135">
        <f>AJ18</f>
        <v>842478</v>
      </c>
      <c r="AK17" s="135"/>
      <c r="AL17" s="135"/>
    </row>
    <row r="18" spans="1:38" s="35" customFormat="1" ht="74.25" customHeight="1" outlineLevel="5">
      <c r="A18" s="36"/>
      <c r="B18" s="37"/>
      <c r="C18" s="37"/>
      <c r="D18" s="37"/>
      <c r="E18" s="37"/>
      <c r="F18" s="37"/>
      <c r="G18" s="37"/>
      <c r="H18" s="126" t="s">
        <v>23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38" t="s">
        <v>15</v>
      </c>
      <c r="W18" s="127" t="s">
        <v>16</v>
      </c>
      <c r="X18" s="127"/>
      <c r="Y18" s="127"/>
      <c r="Z18" s="127" t="s">
        <v>19</v>
      </c>
      <c r="AA18" s="127"/>
      <c r="AB18" s="39" t="s">
        <v>16</v>
      </c>
      <c r="AC18" s="128" t="s">
        <v>21</v>
      </c>
      <c r="AD18" s="128"/>
      <c r="AE18" s="40" t="s">
        <v>17</v>
      </c>
      <c r="AF18" s="129" t="s">
        <v>24</v>
      </c>
      <c r="AG18" s="129"/>
      <c r="AH18" s="129"/>
      <c r="AI18" s="38"/>
      <c r="AJ18" s="130">
        <f>AJ19</f>
        <v>842478</v>
      </c>
      <c r="AK18" s="130"/>
      <c r="AL18" s="130"/>
    </row>
    <row r="19" spans="1:38" s="41" customFormat="1" ht="59.25" customHeight="1" outlineLevel="6">
      <c r="A19" s="42"/>
      <c r="B19" s="43"/>
      <c r="C19" s="43"/>
      <c r="D19" s="43"/>
      <c r="E19" s="43"/>
      <c r="F19" s="43"/>
      <c r="G19" s="43"/>
      <c r="H19" s="43"/>
      <c r="I19" s="121" t="s">
        <v>25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44" t="s">
        <v>15</v>
      </c>
      <c r="W19" s="122" t="s">
        <v>16</v>
      </c>
      <c r="X19" s="122"/>
      <c r="Y19" s="122"/>
      <c r="Z19" s="122" t="s">
        <v>19</v>
      </c>
      <c r="AA19" s="122"/>
      <c r="AB19" s="45" t="s">
        <v>16</v>
      </c>
      <c r="AC19" s="123" t="s">
        <v>21</v>
      </c>
      <c r="AD19" s="123"/>
      <c r="AE19" s="46" t="s">
        <v>17</v>
      </c>
      <c r="AF19" s="124" t="s">
        <v>24</v>
      </c>
      <c r="AG19" s="124"/>
      <c r="AH19" s="124"/>
      <c r="AI19" s="44" t="s">
        <v>26</v>
      </c>
      <c r="AJ19" s="125">
        <f>AJ20</f>
        <v>842478</v>
      </c>
      <c r="AK19" s="125"/>
      <c r="AL19" s="125"/>
    </row>
    <row r="20" spans="1:38" s="47" customFormat="1" ht="21.75" customHeight="1" outlineLevel="7">
      <c r="A20" s="48"/>
      <c r="B20" s="49"/>
      <c r="C20" s="49"/>
      <c r="D20" s="49"/>
      <c r="E20" s="49"/>
      <c r="F20" s="49"/>
      <c r="G20" s="49"/>
      <c r="H20" s="49"/>
      <c r="I20" s="49"/>
      <c r="J20" s="116" t="s">
        <v>27</v>
      </c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50" t="s">
        <v>15</v>
      </c>
      <c r="W20" s="117" t="s">
        <v>16</v>
      </c>
      <c r="X20" s="117"/>
      <c r="Y20" s="117"/>
      <c r="Z20" s="117" t="s">
        <v>19</v>
      </c>
      <c r="AA20" s="117"/>
      <c r="AB20" s="51" t="s">
        <v>16</v>
      </c>
      <c r="AC20" s="118" t="s">
        <v>21</v>
      </c>
      <c r="AD20" s="118"/>
      <c r="AE20" s="52" t="s">
        <v>17</v>
      </c>
      <c r="AF20" s="119" t="s">
        <v>24</v>
      </c>
      <c r="AG20" s="119"/>
      <c r="AH20" s="119"/>
      <c r="AI20" s="50" t="s">
        <v>28</v>
      </c>
      <c r="AJ20" s="120">
        <f>AJ21+AJ22</f>
        <v>842478</v>
      </c>
      <c r="AK20" s="120"/>
      <c r="AL20" s="120"/>
    </row>
    <row r="21" spans="1:38" s="53" customFormat="1" ht="15" customHeight="1" outlineLevel="7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109" t="s">
        <v>29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56" t="s">
        <v>15</v>
      </c>
      <c r="W21" s="110" t="s">
        <v>16</v>
      </c>
      <c r="X21" s="110"/>
      <c r="Y21" s="110"/>
      <c r="Z21" s="110" t="s">
        <v>19</v>
      </c>
      <c r="AA21" s="110"/>
      <c r="AB21" s="57" t="s">
        <v>16</v>
      </c>
      <c r="AC21" s="111" t="s">
        <v>21</v>
      </c>
      <c r="AD21" s="111"/>
      <c r="AE21" s="58" t="s">
        <v>17</v>
      </c>
      <c r="AF21" s="112" t="s">
        <v>24</v>
      </c>
      <c r="AG21" s="112"/>
      <c r="AH21" s="112"/>
      <c r="AI21" s="56" t="s">
        <v>30</v>
      </c>
      <c r="AJ21" s="113">
        <v>647064</v>
      </c>
      <c r="AK21" s="113"/>
      <c r="AL21" s="113"/>
    </row>
    <row r="22" spans="1:38" s="53" customFormat="1" ht="35.25" customHeight="1" outlineLevel="7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109" t="s">
        <v>31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56" t="s">
        <v>15</v>
      </c>
      <c r="W22" s="110" t="s">
        <v>16</v>
      </c>
      <c r="X22" s="110"/>
      <c r="Y22" s="110"/>
      <c r="Z22" s="110" t="s">
        <v>19</v>
      </c>
      <c r="AA22" s="110"/>
      <c r="AB22" s="57" t="s">
        <v>16</v>
      </c>
      <c r="AC22" s="111" t="s">
        <v>21</v>
      </c>
      <c r="AD22" s="111"/>
      <c r="AE22" s="58" t="s">
        <v>17</v>
      </c>
      <c r="AF22" s="112" t="s">
        <v>24</v>
      </c>
      <c r="AG22" s="112"/>
      <c r="AH22" s="112"/>
      <c r="AI22" s="56" t="s">
        <v>32</v>
      </c>
      <c r="AJ22" s="113">
        <v>195414</v>
      </c>
      <c r="AK22" s="113"/>
      <c r="AL22" s="113"/>
    </row>
    <row r="23" spans="1:38" s="18" customFormat="1" ht="60" customHeight="1" outlineLevel="3">
      <c r="A23" s="19"/>
      <c r="B23" s="20"/>
      <c r="C23" s="20"/>
      <c r="D23" s="21"/>
      <c r="E23" s="139" t="s">
        <v>33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22" t="s">
        <v>15</v>
      </c>
      <c r="W23" s="140" t="s">
        <v>16</v>
      </c>
      <c r="X23" s="140"/>
      <c r="Y23" s="140"/>
      <c r="Z23" s="140" t="s">
        <v>34</v>
      </c>
      <c r="AA23" s="140"/>
      <c r="AB23" s="23"/>
      <c r="AC23" s="24"/>
      <c r="AD23" s="25"/>
      <c r="AE23" s="26"/>
      <c r="AF23" s="24"/>
      <c r="AG23" s="27"/>
      <c r="AH23" s="28"/>
      <c r="AI23" s="22"/>
      <c r="AJ23" s="141">
        <f>AJ24</f>
        <v>630080.61</v>
      </c>
      <c r="AK23" s="141"/>
      <c r="AL23" s="141"/>
    </row>
    <row r="24" spans="1:38" s="29" customFormat="1" ht="56.25" customHeight="1" outlineLevel="4">
      <c r="A24" s="30"/>
      <c r="B24" s="31"/>
      <c r="C24" s="31"/>
      <c r="D24" s="31"/>
      <c r="E24" s="31"/>
      <c r="F24" s="131" t="s">
        <v>20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32" t="s">
        <v>15</v>
      </c>
      <c r="W24" s="132" t="s">
        <v>16</v>
      </c>
      <c r="X24" s="132"/>
      <c r="Y24" s="132"/>
      <c r="Z24" s="132" t="s">
        <v>34</v>
      </c>
      <c r="AA24" s="132"/>
      <c r="AB24" s="33" t="s">
        <v>16</v>
      </c>
      <c r="AC24" s="133" t="s">
        <v>21</v>
      </c>
      <c r="AD24" s="133"/>
      <c r="AE24" s="34" t="s">
        <v>17</v>
      </c>
      <c r="AF24" s="134" t="s">
        <v>22</v>
      </c>
      <c r="AG24" s="134"/>
      <c r="AH24" s="134"/>
      <c r="AI24" s="32"/>
      <c r="AJ24" s="135">
        <f>AJ25</f>
        <v>630080.61</v>
      </c>
      <c r="AK24" s="135"/>
      <c r="AL24" s="135"/>
    </row>
    <row r="25" spans="1:38" s="35" customFormat="1" ht="77.25" customHeight="1" outlineLevel="5">
      <c r="A25" s="36"/>
      <c r="B25" s="37"/>
      <c r="C25" s="37"/>
      <c r="D25" s="37"/>
      <c r="E25" s="37"/>
      <c r="F25" s="37"/>
      <c r="G25" s="37"/>
      <c r="H25" s="126" t="s">
        <v>35</v>
      </c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38" t="s">
        <v>15</v>
      </c>
      <c r="W25" s="127" t="s">
        <v>16</v>
      </c>
      <c r="X25" s="127"/>
      <c r="Y25" s="127"/>
      <c r="Z25" s="127" t="s">
        <v>34</v>
      </c>
      <c r="AA25" s="127"/>
      <c r="AB25" s="39" t="s">
        <v>16</v>
      </c>
      <c r="AC25" s="128" t="s">
        <v>21</v>
      </c>
      <c r="AD25" s="128"/>
      <c r="AE25" s="40" t="s">
        <v>17</v>
      </c>
      <c r="AF25" s="129" t="s">
        <v>36</v>
      </c>
      <c r="AG25" s="129"/>
      <c r="AH25" s="129"/>
      <c r="AI25" s="38"/>
      <c r="AJ25" s="130">
        <f>AJ26</f>
        <v>630080.61</v>
      </c>
      <c r="AK25" s="130"/>
      <c r="AL25" s="130"/>
    </row>
    <row r="26" spans="1:38" s="41" customFormat="1" ht="58.5" customHeight="1" outlineLevel="6">
      <c r="A26" s="42"/>
      <c r="B26" s="43"/>
      <c r="C26" s="43"/>
      <c r="D26" s="43"/>
      <c r="E26" s="43"/>
      <c r="F26" s="43"/>
      <c r="G26" s="43"/>
      <c r="H26" s="43"/>
      <c r="I26" s="121" t="s">
        <v>25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44" t="s">
        <v>15</v>
      </c>
      <c r="W26" s="122" t="s">
        <v>16</v>
      </c>
      <c r="X26" s="122"/>
      <c r="Y26" s="122"/>
      <c r="Z26" s="122" t="s">
        <v>34</v>
      </c>
      <c r="AA26" s="122"/>
      <c r="AB26" s="45" t="s">
        <v>16</v>
      </c>
      <c r="AC26" s="123" t="s">
        <v>21</v>
      </c>
      <c r="AD26" s="123"/>
      <c r="AE26" s="46" t="s">
        <v>17</v>
      </c>
      <c r="AF26" s="124" t="s">
        <v>36</v>
      </c>
      <c r="AG26" s="124"/>
      <c r="AH26" s="124"/>
      <c r="AI26" s="44" t="s">
        <v>26</v>
      </c>
      <c r="AJ26" s="125">
        <f>AJ27</f>
        <v>630080.61</v>
      </c>
      <c r="AK26" s="125"/>
      <c r="AL26" s="125"/>
    </row>
    <row r="27" spans="1:38" s="47" customFormat="1" ht="21.75" customHeight="1" outlineLevel="7">
      <c r="A27" s="48"/>
      <c r="B27" s="49"/>
      <c r="C27" s="49"/>
      <c r="D27" s="49"/>
      <c r="E27" s="49"/>
      <c r="F27" s="49"/>
      <c r="G27" s="49"/>
      <c r="H27" s="49"/>
      <c r="I27" s="49"/>
      <c r="J27" s="116" t="s">
        <v>27</v>
      </c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50" t="s">
        <v>15</v>
      </c>
      <c r="W27" s="117" t="s">
        <v>16</v>
      </c>
      <c r="X27" s="117"/>
      <c r="Y27" s="117"/>
      <c r="Z27" s="117" t="s">
        <v>34</v>
      </c>
      <c r="AA27" s="117"/>
      <c r="AB27" s="51" t="s">
        <v>16</v>
      </c>
      <c r="AC27" s="118" t="s">
        <v>21</v>
      </c>
      <c r="AD27" s="118"/>
      <c r="AE27" s="52" t="s">
        <v>17</v>
      </c>
      <c r="AF27" s="119" t="s">
        <v>36</v>
      </c>
      <c r="AG27" s="119"/>
      <c r="AH27" s="119"/>
      <c r="AI27" s="50" t="s">
        <v>28</v>
      </c>
      <c r="AJ27" s="120">
        <f>AJ28+AJ29</f>
        <v>630080.61</v>
      </c>
      <c r="AK27" s="120"/>
      <c r="AL27" s="120"/>
    </row>
    <row r="28" spans="1:38" s="53" customFormat="1" ht="15" customHeight="1" outlineLevel="7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109" t="s">
        <v>29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56" t="s">
        <v>15</v>
      </c>
      <c r="W28" s="110" t="s">
        <v>16</v>
      </c>
      <c r="X28" s="110"/>
      <c r="Y28" s="110"/>
      <c r="Z28" s="110" t="s">
        <v>34</v>
      </c>
      <c r="AA28" s="110"/>
      <c r="AB28" s="57" t="s">
        <v>16</v>
      </c>
      <c r="AC28" s="111" t="s">
        <v>21</v>
      </c>
      <c r="AD28" s="111"/>
      <c r="AE28" s="58" t="s">
        <v>17</v>
      </c>
      <c r="AF28" s="112" t="s">
        <v>36</v>
      </c>
      <c r="AG28" s="112"/>
      <c r="AH28" s="112"/>
      <c r="AI28" s="56" t="s">
        <v>30</v>
      </c>
      <c r="AJ28" s="113">
        <v>483932.88</v>
      </c>
      <c r="AK28" s="113"/>
      <c r="AL28" s="113"/>
    </row>
    <row r="29" spans="1:38" s="53" customFormat="1" ht="36" customHeight="1" outlineLevel="7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109" t="s">
        <v>31</v>
      </c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56" t="s">
        <v>15</v>
      </c>
      <c r="W29" s="110" t="s">
        <v>16</v>
      </c>
      <c r="X29" s="110"/>
      <c r="Y29" s="110"/>
      <c r="Z29" s="110" t="s">
        <v>34</v>
      </c>
      <c r="AA29" s="110"/>
      <c r="AB29" s="57" t="s">
        <v>16</v>
      </c>
      <c r="AC29" s="111" t="s">
        <v>21</v>
      </c>
      <c r="AD29" s="111"/>
      <c r="AE29" s="58" t="s">
        <v>17</v>
      </c>
      <c r="AF29" s="112" t="s">
        <v>36</v>
      </c>
      <c r="AG29" s="112"/>
      <c r="AH29" s="112"/>
      <c r="AI29" s="56" t="s">
        <v>32</v>
      </c>
      <c r="AJ29" s="113">
        <v>146147.73</v>
      </c>
      <c r="AK29" s="113"/>
      <c r="AL29" s="113"/>
    </row>
    <row r="30" spans="1:38" s="18" customFormat="1" ht="15" customHeight="1" outlineLevel="3">
      <c r="A30" s="19"/>
      <c r="B30" s="20"/>
      <c r="C30" s="20"/>
      <c r="D30" s="21"/>
      <c r="E30" s="139" t="s">
        <v>37</v>
      </c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22" t="s">
        <v>15</v>
      </c>
      <c r="W30" s="140" t="s">
        <v>16</v>
      </c>
      <c r="X30" s="140"/>
      <c r="Y30" s="140"/>
      <c r="Z30" s="140" t="s">
        <v>38</v>
      </c>
      <c r="AA30" s="140"/>
      <c r="AB30" s="23"/>
      <c r="AC30" s="24"/>
      <c r="AD30" s="25"/>
      <c r="AE30" s="26"/>
      <c r="AF30" s="24"/>
      <c r="AG30" s="27"/>
      <c r="AH30" s="28"/>
      <c r="AI30" s="22"/>
      <c r="AJ30" s="141">
        <f>AJ31</f>
        <v>50000</v>
      </c>
      <c r="AK30" s="141"/>
      <c r="AL30" s="141"/>
    </row>
    <row r="31" spans="1:38" s="29" customFormat="1" ht="52.5" customHeight="1" outlineLevel="4">
      <c r="A31" s="30"/>
      <c r="B31" s="31"/>
      <c r="C31" s="31"/>
      <c r="D31" s="31"/>
      <c r="E31" s="31"/>
      <c r="F31" s="131" t="s">
        <v>39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32" t="s">
        <v>15</v>
      </c>
      <c r="W31" s="132" t="s">
        <v>16</v>
      </c>
      <c r="X31" s="132"/>
      <c r="Y31" s="132"/>
      <c r="Z31" s="132" t="s">
        <v>38</v>
      </c>
      <c r="AA31" s="132"/>
      <c r="AB31" s="33" t="s">
        <v>19</v>
      </c>
      <c r="AC31" s="133" t="s">
        <v>21</v>
      </c>
      <c r="AD31" s="133"/>
      <c r="AE31" s="34" t="s">
        <v>17</v>
      </c>
      <c r="AF31" s="134" t="s">
        <v>22</v>
      </c>
      <c r="AG31" s="134"/>
      <c r="AH31" s="134"/>
      <c r="AI31" s="32"/>
      <c r="AJ31" s="135">
        <f>AJ32</f>
        <v>50000</v>
      </c>
      <c r="AK31" s="135"/>
      <c r="AL31" s="135"/>
    </row>
    <row r="32" spans="1:38" s="35" customFormat="1" ht="63" customHeight="1" outlineLevel="5">
      <c r="A32" s="36"/>
      <c r="B32" s="37"/>
      <c r="C32" s="37"/>
      <c r="D32" s="37"/>
      <c r="E32" s="37"/>
      <c r="F32" s="37"/>
      <c r="G32" s="37"/>
      <c r="H32" s="126" t="s">
        <v>40</v>
      </c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38" t="s">
        <v>15</v>
      </c>
      <c r="W32" s="127" t="s">
        <v>16</v>
      </c>
      <c r="X32" s="127"/>
      <c r="Y32" s="127"/>
      <c r="Z32" s="127" t="s">
        <v>38</v>
      </c>
      <c r="AA32" s="127"/>
      <c r="AB32" s="39" t="s">
        <v>19</v>
      </c>
      <c r="AC32" s="128" t="s">
        <v>21</v>
      </c>
      <c r="AD32" s="128"/>
      <c r="AE32" s="40" t="s">
        <v>17</v>
      </c>
      <c r="AF32" s="129" t="s">
        <v>41</v>
      </c>
      <c r="AG32" s="129"/>
      <c r="AH32" s="129"/>
      <c r="AI32" s="38"/>
      <c r="AJ32" s="130">
        <f>AJ33</f>
        <v>50000</v>
      </c>
      <c r="AK32" s="130"/>
      <c r="AL32" s="130"/>
    </row>
    <row r="33" spans="1:38" s="41" customFormat="1" ht="11.25" customHeight="1" outlineLevel="6">
      <c r="A33" s="42"/>
      <c r="B33" s="43"/>
      <c r="C33" s="43"/>
      <c r="D33" s="43"/>
      <c r="E33" s="43"/>
      <c r="F33" s="43"/>
      <c r="G33" s="43"/>
      <c r="H33" s="43"/>
      <c r="I33" s="121" t="s">
        <v>42</v>
      </c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44" t="s">
        <v>15</v>
      </c>
      <c r="W33" s="122" t="s">
        <v>16</v>
      </c>
      <c r="X33" s="122"/>
      <c r="Y33" s="122"/>
      <c r="Z33" s="122" t="s">
        <v>38</v>
      </c>
      <c r="AA33" s="122"/>
      <c r="AB33" s="45" t="s">
        <v>19</v>
      </c>
      <c r="AC33" s="123" t="s">
        <v>21</v>
      </c>
      <c r="AD33" s="123"/>
      <c r="AE33" s="46" t="s">
        <v>17</v>
      </c>
      <c r="AF33" s="124" t="s">
        <v>41</v>
      </c>
      <c r="AG33" s="124"/>
      <c r="AH33" s="124"/>
      <c r="AI33" s="44" t="s">
        <v>43</v>
      </c>
      <c r="AJ33" s="125">
        <f>AJ34</f>
        <v>50000</v>
      </c>
      <c r="AK33" s="125"/>
      <c r="AL33" s="125"/>
    </row>
    <row r="34" spans="1:38" s="53" customFormat="1" ht="11.25" customHeight="1" outlineLevel="7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109" t="s">
        <v>44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56" t="s">
        <v>15</v>
      </c>
      <c r="W34" s="110" t="s">
        <v>16</v>
      </c>
      <c r="X34" s="110"/>
      <c r="Y34" s="110"/>
      <c r="Z34" s="110" t="s">
        <v>38</v>
      </c>
      <c r="AA34" s="110"/>
      <c r="AB34" s="57" t="s">
        <v>19</v>
      </c>
      <c r="AC34" s="111" t="s">
        <v>21</v>
      </c>
      <c r="AD34" s="111"/>
      <c r="AE34" s="58" t="s">
        <v>17</v>
      </c>
      <c r="AF34" s="112" t="s">
        <v>41</v>
      </c>
      <c r="AG34" s="112"/>
      <c r="AH34" s="112"/>
      <c r="AI34" s="56" t="s">
        <v>45</v>
      </c>
      <c r="AJ34" s="143">
        <v>50000</v>
      </c>
      <c r="AK34" s="143"/>
      <c r="AL34" s="143"/>
    </row>
    <row r="35" spans="1:38" s="18" customFormat="1" ht="15" customHeight="1" outlineLevel="3">
      <c r="A35" s="19"/>
      <c r="B35" s="20"/>
      <c r="C35" s="20"/>
      <c r="D35" s="21"/>
      <c r="E35" s="139" t="s">
        <v>46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22" t="s">
        <v>15</v>
      </c>
      <c r="W35" s="140" t="s">
        <v>16</v>
      </c>
      <c r="X35" s="140"/>
      <c r="Y35" s="140"/>
      <c r="Z35" s="140" t="s">
        <v>47</v>
      </c>
      <c r="AA35" s="140"/>
      <c r="AB35" s="23"/>
      <c r="AC35" s="24"/>
      <c r="AD35" s="25"/>
      <c r="AE35" s="26"/>
      <c r="AF35" s="24"/>
      <c r="AG35" s="27"/>
      <c r="AH35" s="28"/>
      <c r="AI35" s="22"/>
      <c r="AJ35" s="141">
        <f>AJ36</f>
        <v>1168435.05</v>
      </c>
      <c r="AK35" s="141"/>
      <c r="AL35" s="141"/>
    </row>
    <row r="36" spans="1:38" s="29" customFormat="1" ht="55.5" customHeight="1" outlineLevel="4">
      <c r="A36" s="30"/>
      <c r="B36" s="31"/>
      <c r="C36" s="31"/>
      <c r="D36" s="31"/>
      <c r="E36" s="31"/>
      <c r="F36" s="131" t="s">
        <v>20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32" t="s">
        <v>15</v>
      </c>
      <c r="W36" s="132" t="s">
        <v>16</v>
      </c>
      <c r="X36" s="132"/>
      <c r="Y36" s="132"/>
      <c r="Z36" s="132" t="s">
        <v>47</v>
      </c>
      <c r="AA36" s="132"/>
      <c r="AB36" s="33" t="s">
        <v>16</v>
      </c>
      <c r="AC36" s="133" t="s">
        <v>21</v>
      </c>
      <c r="AD36" s="133"/>
      <c r="AE36" s="34" t="s">
        <v>17</v>
      </c>
      <c r="AF36" s="134" t="s">
        <v>22</v>
      </c>
      <c r="AG36" s="134"/>
      <c r="AH36" s="134"/>
      <c r="AI36" s="32"/>
      <c r="AJ36" s="135">
        <f>AJ37+AJ45+AJ51</f>
        <v>1168435.05</v>
      </c>
      <c r="AK36" s="135"/>
      <c r="AL36" s="135"/>
    </row>
    <row r="37" spans="1:38" s="35" customFormat="1" ht="77.25" customHeight="1" outlineLevel="5">
      <c r="A37" s="36"/>
      <c r="B37" s="37"/>
      <c r="C37" s="37"/>
      <c r="D37" s="37"/>
      <c r="E37" s="37"/>
      <c r="F37" s="37"/>
      <c r="G37" s="37"/>
      <c r="H37" s="126" t="s">
        <v>48</v>
      </c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38" t="s">
        <v>15</v>
      </c>
      <c r="W37" s="127" t="s">
        <v>16</v>
      </c>
      <c r="X37" s="127"/>
      <c r="Y37" s="127"/>
      <c r="Z37" s="127" t="s">
        <v>47</v>
      </c>
      <c r="AA37" s="127"/>
      <c r="AB37" s="39" t="s">
        <v>16</v>
      </c>
      <c r="AC37" s="128" t="s">
        <v>21</v>
      </c>
      <c r="AD37" s="128"/>
      <c r="AE37" s="40" t="s">
        <v>17</v>
      </c>
      <c r="AF37" s="129" t="s">
        <v>49</v>
      </c>
      <c r="AG37" s="129"/>
      <c r="AH37" s="129"/>
      <c r="AI37" s="38"/>
      <c r="AJ37" s="130">
        <f>AJ38+AJ42</f>
        <v>805864.3800000001</v>
      </c>
      <c r="AK37" s="130"/>
      <c r="AL37" s="130"/>
    </row>
    <row r="38" spans="1:38" s="41" customFormat="1" ht="57.75" customHeight="1" outlineLevel="6">
      <c r="A38" s="42"/>
      <c r="B38" s="43"/>
      <c r="C38" s="43"/>
      <c r="D38" s="43"/>
      <c r="E38" s="43"/>
      <c r="F38" s="43"/>
      <c r="G38" s="43"/>
      <c r="H38" s="43"/>
      <c r="I38" s="121" t="s">
        <v>25</v>
      </c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44" t="s">
        <v>15</v>
      </c>
      <c r="W38" s="122" t="s">
        <v>16</v>
      </c>
      <c r="X38" s="122"/>
      <c r="Y38" s="122"/>
      <c r="Z38" s="122" t="s">
        <v>47</v>
      </c>
      <c r="AA38" s="122"/>
      <c r="AB38" s="45" t="s">
        <v>16</v>
      </c>
      <c r="AC38" s="123" t="s">
        <v>21</v>
      </c>
      <c r="AD38" s="123"/>
      <c r="AE38" s="46" t="s">
        <v>17</v>
      </c>
      <c r="AF38" s="124" t="s">
        <v>49</v>
      </c>
      <c r="AG38" s="124"/>
      <c r="AH38" s="124"/>
      <c r="AI38" s="44" t="s">
        <v>26</v>
      </c>
      <c r="AJ38" s="125">
        <f>AJ39</f>
        <v>787864.3800000001</v>
      </c>
      <c r="AK38" s="125"/>
      <c r="AL38" s="125"/>
    </row>
    <row r="39" spans="1:38" s="47" customFormat="1" ht="21.75" customHeight="1" outlineLevel="7">
      <c r="A39" s="48"/>
      <c r="B39" s="49"/>
      <c r="C39" s="49"/>
      <c r="D39" s="49"/>
      <c r="E39" s="49"/>
      <c r="F39" s="49"/>
      <c r="G39" s="49"/>
      <c r="H39" s="49"/>
      <c r="I39" s="49"/>
      <c r="J39" s="116" t="s">
        <v>27</v>
      </c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50" t="s">
        <v>15</v>
      </c>
      <c r="W39" s="117" t="s">
        <v>16</v>
      </c>
      <c r="X39" s="117"/>
      <c r="Y39" s="117"/>
      <c r="Z39" s="117" t="s">
        <v>47</v>
      </c>
      <c r="AA39" s="117"/>
      <c r="AB39" s="51" t="s">
        <v>16</v>
      </c>
      <c r="AC39" s="118" t="s">
        <v>21</v>
      </c>
      <c r="AD39" s="118"/>
      <c r="AE39" s="52" t="s">
        <v>17</v>
      </c>
      <c r="AF39" s="119" t="s">
        <v>49</v>
      </c>
      <c r="AG39" s="119"/>
      <c r="AH39" s="119"/>
      <c r="AI39" s="50" t="s">
        <v>28</v>
      </c>
      <c r="AJ39" s="120">
        <f>AJ40+AJ41</f>
        <v>787864.3800000001</v>
      </c>
      <c r="AK39" s="120"/>
      <c r="AL39" s="120"/>
    </row>
    <row r="40" spans="1:38" s="53" customFormat="1" ht="15.75" customHeight="1" outlineLevel="7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109" t="s">
        <v>29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56" t="s">
        <v>15</v>
      </c>
      <c r="W40" s="110" t="s">
        <v>16</v>
      </c>
      <c r="X40" s="110"/>
      <c r="Y40" s="110"/>
      <c r="Z40" s="110" t="s">
        <v>47</v>
      </c>
      <c r="AA40" s="110"/>
      <c r="AB40" s="57" t="s">
        <v>16</v>
      </c>
      <c r="AC40" s="111" t="s">
        <v>21</v>
      </c>
      <c r="AD40" s="111"/>
      <c r="AE40" s="58" t="s">
        <v>17</v>
      </c>
      <c r="AF40" s="112" t="s">
        <v>49</v>
      </c>
      <c r="AG40" s="112"/>
      <c r="AH40" s="112"/>
      <c r="AI40" s="56" t="s">
        <v>30</v>
      </c>
      <c r="AJ40" s="113">
        <f>308096+297022.57</f>
        <v>605118.5700000001</v>
      </c>
      <c r="AK40" s="113"/>
      <c r="AL40" s="113"/>
    </row>
    <row r="41" spans="1:38" s="53" customFormat="1" ht="37.5" customHeight="1" outlineLevel="7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109" t="s">
        <v>31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56" t="s">
        <v>15</v>
      </c>
      <c r="W41" s="110" t="s">
        <v>16</v>
      </c>
      <c r="X41" s="110"/>
      <c r="Y41" s="110"/>
      <c r="Z41" s="110" t="s">
        <v>47</v>
      </c>
      <c r="AA41" s="110"/>
      <c r="AB41" s="57" t="s">
        <v>16</v>
      </c>
      <c r="AC41" s="111" t="s">
        <v>21</v>
      </c>
      <c r="AD41" s="111"/>
      <c r="AE41" s="58" t="s">
        <v>17</v>
      </c>
      <c r="AF41" s="112" t="s">
        <v>49</v>
      </c>
      <c r="AG41" s="112"/>
      <c r="AH41" s="112"/>
      <c r="AI41" s="56" t="s">
        <v>32</v>
      </c>
      <c r="AJ41" s="113">
        <f>93044.99+89700.82</f>
        <v>182745.81</v>
      </c>
      <c r="AK41" s="113"/>
      <c r="AL41" s="113"/>
    </row>
    <row r="42" spans="1:38" s="41" customFormat="1" ht="11.25" customHeight="1" outlineLevel="6">
      <c r="A42" s="42"/>
      <c r="B42" s="43"/>
      <c r="C42" s="43"/>
      <c r="D42" s="43"/>
      <c r="E42" s="43"/>
      <c r="F42" s="43"/>
      <c r="G42" s="43"/>
      <c r="H42" s="43"/>
      <c r="I42" s="121" t="s">
        <v>42</v>
      </c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44" t="s">
        <v>15</v>
      </c>
      <c r="W42" s="122" t="s">
        <v>16</v>
      </c>
      <c r="X42" s="122"/>
      <c r="Y42" s="122"/>
      <c r="Z42" s="122" t="s">
        <v>47</v>
      </c>
      <c r="AA42" s="122"/>
      <c r="AB42" s="45" t="s">
        <v>16</v>
      </c>
      <c r="AC42" s="123" t="s">
        <v>21</v>
      </c>
      <c r="AD42" s="123"/>
      <c r="AE42" s="46" t="s">
        <v>17</v>
      </c>
      <c r="AF42" s="124" t="s">
        <v>49</v>
      </c>
      <c r="AG42" s="124"/>
      <c r="AH42" s="124"/>
      <c r="AI42" s="44" t="s">
        <v>43</v>
      </c>
      <c r="AJ42" s="125">
        <f>AJ43</f>
        <v>18000</v>
      </c>
      <c r="AK42" s="125"/>
      <c r="AL42" s="125"/>
    </row>
    <row r="43" spans="1:38" s="47" customFormat="1" ht="11.25" customHeight="1" outlineLevel="7">
      <c r="A43" s="48"/>
      <c r="B43" s="49"/>
      <c r="C43" s="49"/>
      <c r="D43" s="49"/>
      <c r="E43" s="49"/>
      <c r="F43" s="49"/>
      <c r="G43" s="49"/>
      <c r="H43" s="49"/>
      <c r="I43" s="49"/>
      <c r="J43" s="116" t="s">
        <v>50</v>
      </c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50" t="s">
        <v>15</v>
      </c>
      <c r="W43" s="117" t="s">
        <v>16</v>
      </c>
      <c r="X43" s="117"/>
      <c r="Y43" s="117"/>
      <c r="Z43" s="117" t="s">
        <v>47</v>
      </c>
      <c r="AA43" s="117"/>
      <c r="AB43" s="51" t="s">
        <v>16</v>
      </c>
      <c r="AC43" s="118" t="s">
        <v>21</v>
      </c>
      <c r="AD43" s="118"/>
      <c r="AE43" s="52" t="s">
        <v>17</v>
      </c>
      <c r="AF43" s="119" t="s">
        <v>49</v>
      </c>
      <c r="AG43" s="119"/>
      <c r="AH43" s="119"/>
      <c r="AI43" s="50" t="s">
        <v>51</v>
      </c>
      <c r="AJ43" s="120">
        <f>AJ44</f>
        <v>18000</v>
      </c>
      <c r="AK43" s="120"/>
      <c r="AL43" s="120"/>
    </row>
    <row r="44" spans="1:38" s="53" customFormat="1" ht="11.25" customHeight="1" outlineLevel="7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109" t="s">
        <v>52</v>
      </c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56" t="s">
        <v>15</v>
      </c>
      <c r="W44" s="110" t="s">
        <v>16</v>
      </c>
      <c r="X44" s="110"/>
      <c r="Y44" s="110"/>
      <c r="Z44" s="110" t="s">
        <v>47</v>
      </c>
      <c r="AA44" s="110"/>
      <c r="AB44" s="57" t="s">
        <v>16</v>
      </c>
      <c r="AC44" s="111" t="s">
        <v>21</v>
      </c>
      <c r="AD44" s="111"/>
      <c r="AE44" s="58" t="s">
        <v>17</v>
      </c>
      <c r="AF44" s="112" t="s">
        <v>49</v>
      </c>
      <c r="AG44" s="112"/>
      <c r="AH44" s="112"/>
      <c r="AI44" s="56" t="s">
        <v>53</v>
      </c>
      <c r="AJ44" s="113">
        <v>18000</v>
      </c>
      <c r="AK44" s="113"/>
      <c r="AL44" s="113"/>
    </row>
    <row r="45" spans="1:38" s="35" customFormat="1" ht="85.5" customHeight="1" outlineLevel="5">
      <c r="A45" s="36"/>
      <c r="B45" s="37"/>
      <c r="C45" s="37"/>
      <c r="D45" s="37"/>
      <c r="E45" s="37"/>
      <c r="F45" s="37"/>
      <c r="G45" s="37"/>
      <c r="H45" s="126" t="s">
        <v>54</v>
      </c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38" t="s">
        <v>15</v>
      </c>
      <c r="W45" s="127" t="s">
        <v>16</v>
      </c>
      <c r="X45" s="127"/>
      <c r="Y45" s="127"/>
      <c r="Z45" s="127" t="s">
        <v>47</v>
      </c>
      <c r="AA45" s="127"/>
      <c r="AB45" s="39" t="s">
        <v>16</v>
      </c>
      <c r="AC45" s="128" t="s">
        <v>21</v>
      </c>
      <c r="AD45" s="128"/>
      <c r="AE45" s="40" t="s">
        <v>17</v>
      </c>
      <c r="AF45" s="129" t="s">
        <v>55</v>
      </c>
      <c r="AG45" s="129"/>
      <c r="AH45" s="129"/>
      <c r="AI45" s="38"/>
      <c r="AJ45" s="130">
        <f>AJ46</f>
        <v>314270.67</v>
      </c>
      <c r="AK45" s="130"/>
      <c r="AL45" s="130"/>
    </row>
    <row r="46" spans="1:38" s="41" customFormat="1" ht="26.25" customHeight="1" outlineLevel="6">
      <c r="A46" s="42"/>
      <c r="B46" s="43"/>
      <c r="C46" s="43"/>
      <c r="D46" s="43"/>
      <c r="E46" s="43"/>
      <c r="F46" s="43"/>
      <c r="G46" s="43"/>
      <c r="H46" s="43"/>
      <c r="I46" s="121" t="s">
        <v>56</v>
      </c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44" t="s">
        <v>15</v>
      </c>
      <c r="W46" s="122" t="s">
        <v>16</v>
      </c>
      <c r="X46" s="122"/>
      <c r="Y46" s="122"/>
      <c r="Z46" s="122" t="s">
        <v>47</v>
      </c>
      <c r="AA46" s="122"/>
      <c r="AB46" s="45" t="s">
        <v>16</v>
      </c>
      <c r="AC46" s="123" t="s">
        <v>21</v>
      </c>
      <c r="AD46" s="123"/>
      <c r="AE46" s="46" t="s">
        <v>17</v>
      </c>
      <c r="AF46" s="124" t="s">
        <v>55</v>
      </c>
      <c r="AG46" s="124"/>
      <c r="AH46" s="124"/>
      <c r="AI46" s="44" t="s">
        <v>57</v>
      </c>
      <c r="AJ46" s="125">
        <f>AJ47</f>
        <v>314270.67</v>
      </c>
      <c r="AK46" s="125"/>
      <c r="AL46" s="125"/>
    </row>
    <row r="47" spans="1:38" s="47" customFormat="1" ht="27" customHeight="1" outlineLevel="7">
      <c r="A47" s="48"/>
      <c r="B47" s="49"/>
      <c r="C47" s="49"/>
      <c r="D47" s="49"/>
      <c r="E47" s="49"/>
      <c r="F47" s="49"/>
      <c r="G47" s="49"/>
      <c r="H47" s="49"/>
      <c r="I47" s="49"/>
      <c r="J47" s="116" t="s">
        <v>58</v>
      </c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50" t="s">
        <v>15</v>
      </c>
      <c r="W47" s="117" t="s">
        <v>16</v>
      </c>
      <c r="X47" s="117"/>
      <c r="Y47" s="117"/>
      <c r="Z47" s="117" t="s">
        <v>47</v>
      </c>
      <c r="AA47" s="117"/>
      <c r="AB47" s="51" t="s">
        <v>16</v>
      </c>
      <c r="AC47" s="118" t="s">
        <v>21</v>
      </c>
      <c r="AD47" s="118"/>
      <c r="AE47" s="52" t="s">
        <v>17</v>
      </c>
      <c r="AF47" s="119" t="s">
        <v>55</v>
      </c>
      <c r="AG47" s="119"/>
      <c r="AH47" s="119"/>
      <c r="AI47" s="50" t="s">
        <v>59</v>
      </c>
      <c r="AJ47" s="120">
        <f>AJ48+AJ49+AJ50</f>
        <v>314270.67</v>
      </c>
      <c r="AK47" s="120"/>
      <c r="AL47" s="120"/>
    </row>
    <row r="48" spans="1:38" s="53" customFormat="1" ht="21.75" customHeight="1" outlineLevel="7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109" t="s">
        <v>60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56" t="s">
        <v>15</v>
      </c>
      <c r="W48" s="110" t="s">
        <v>16</v>
      </c>
      <c r="X48" s="110"/>
      <c r="Y48" s="110"/>
      <c r="Z48" s="110" t="s">
        <v>47</v>
      </c>
      <c r="AA48" s="110"/>
      <c r="AB48" s="57" t="s">
        <v>16</v>
      </c>
      <c r="AC48" s="111" t="s">
        <v>21</v>
      </c>
      <c r="AD48" s="111"/>
      <c r="AE48" s="58" t="s">
        <v>17</v>
      </c>
      <c r="AF48" s="112" t="s">
        <v>55</v>
      </c>
      <c r="AG48" s="112"/>
      <c r="AH48" s="112"/>
      <c r="AI48" s="56" t="s">
        <v>61</v>
      </c>
      <c r="AJ48" s="113">
        <v>120000</v>
      </c>
      <c r="AK48" s="113"/>
      <c r="AL48" s="113"/>
    </row>
    <row r="49" spans="1:38" s="53" customFormat="1" ht="25.5" customHeight="1" outlineLevel="7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109" t="s">
        <v>62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56" t="s">
        <v>15</v>
      </c>
      <c r="W49" s="110" t="s">
        <v>16</v>
      </c>
      <c r="X49" s="110"/>
      <c r="Y49" s="110"/>
      <c r="Z49" s="110" t="s">
        <v>47</v>
      </c>
      <c r="AA49" s="110"/>
      <c r="AB49" s="57" t="s">
        <v>16</v>
      </c>
      <c r="AC49" s="111" t="s">
        <v>21</v>
      </c>
      <c r="AD49" s="111"/>
      <c r="AE49" s="58" t="s">
        <v>17</v>
      </c>
      <c r="AF49" s="112" t="s">
        <v>55</v>
      </c>
      <c r="AG49" s="112"/>
      <c r="AH49" s="112"/>
      <c r="AI49" s="56" t="s">
        <v>63</v>
      </c>
      <c r="AJ49" s="113">
        <v>80000</v>
      </c>
      <c r="AK49" s="113"/>
      <c r="AL49" s="113"/>
    </row>
    <row r="50" spans="1:38" s="53" customFormat="1" ht="11.25" customHeight="1" outlineLevel="7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109" t="s">
        <v>64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56" t="s">
        <v>15</v>
      </c>
      <c r="W50" s="110" t="s">
        <v>16</v>
      </c>
      <c r="X50" s="110"/>
      <c r="Y50" s="110"/>
      <c r="Z50" s="110" t="s">
        <v>47</v>
      </c>
      <c r="AA50" s="110"/>
      <c r="AB50" s="57" t="s">
        <v>16</v>
      </c>
      <c r="AC50" s="111" t="s">
        <v>21</v>
      </c>
      <c r="AD50" s="111"/>
      <c r="AE50" s="58" t="s">
        <v>17</v>
      </c>
      <c r="AF50" s="112" t="s">
        <v>55</v>
      </c>
      <c r="AG50" s="112"/>
      <c r="AH50" s="112"/>
      <c r="AI50" s="56" t="s">
        <v>65</v>
      </c>
      <c r="AJ50" s="113">
        <f>114270.67</f>
        <v>114270.67</v>
      </c>
      <c r="AK50" s="113"/>
      <c r="AL50" s="113"/>
    </row>
    <row r="51" spans="1:38" s="35" customFormat="1" ht="48" customHeight="1" outlineLevel="5">
      <c r="A51" s="36"/>
      <c r="B51" s="37"/>
      <c r="C51" s="37"/>
      <c r="D51" s="37"/>
      <c r="E51" s="37"/>
      <c r="F51" s="37"/>
      <c r="G51" s="37"/>
      <c r="H51" s="126" t="s">
        <v>136</v>
      </c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38" t="s">
        <v>15</v>
      </c>
      <c r="W51" s="127" t="s">
        <v>16</v>
      </c>
      <c r="X51" s="127"/>
      <c r="Y51" s="127"/>
      <c r="Z51" s="127" t="s">
        <v>47</v>
      </c>
      <c r="AA51" s="127"/>
      <c r="AB51" s="39" t="s">
        <v>16</v>
      </c>
      <c r="AC51" s="128" t="s">
        <v>21</v>
      </c>
      <c r="AD51" s="128"/>
      <c r="AE51" s="40" t="s">
        <v>17</v>
      </c>
      <c r="AF51" s="129" t="s">
        <v>55</v>
      </c>
      <c r="AG51" s="129"/>
      <c r="AH51" s="129"/>
      <c r="AI51" s="38"/>
      <c r="AJ51" s="130">
        <f>AJ52</f>
        <v>48300</v>
      </c>
      <c r="AK51" s="130"/>
      <c r="AL51" s="130"/>
    </row>
    <row r="52" spans="1:38" s="41" customFormat="1" ht="26.25" customHeight="1" outlineLevel="6">
      <c r="A52" s="42"/>
      <c r="B52" s="43"/>
      <c r="C52" s="43"/>
      <c r="D52" s="43"/>
      <c r="E52" s="43"/>
      <c r="F52" s="43"/>
      <c r="G52" s="43"/>
      <c r="H52" s="43"/>
      <c r="I52" s="121" t="s">
        <v>56</v>
      </c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44" t="s">
        <v>15</v>
      </c>
      <c r="W52" s="122" t="s">
        <v>16</v>
      </c>
      <c r="X52" s="122"/>
      <c r="Y52" s="122"/>
      <c r="Z52" s="122" t="s">
        <v>47</v>
      </c>
      <c r="AA52" s="122"/>
      <c r="AB52" s="45" t="s">
        <v>16</v>
      </c>
      <c r="AC52" s="123" t="s">
        <v>21</v>
      </c>
      <c r="AD52" s="123"/>
      <c r="AE52" s="46" t="s">
        <v>17</v>
      </c>
      <c r="AF52" s="124" t="s">
        <v>55</v>
      </c>
      <c r="AG52" s="124"/>
      <c r="AH52" s="124"/>
      <c r="AI52" s="44" t="s">
        <v>57</v>
      </c>
      <c r="AJ52" s="125">
        <f>AJ53</f>
        <v>48300</v>
      </c>
      <c r="AK52" s="125"/>
      <c r="AL52" s="125"/>
    </row>
    <row r="53" spans="1:38" s="47" customFormat="1" ht="27" customHeight="1" outlineLevel="7">
      <c r="A53" s="48"/>
      <c r="B53" s="49"/>
      <c r="C53" s="49"/>
      <c r="D53" s="49"/>
      <c r="E53" s="49"/>
      <c r="F53" s="49"/>
      <c r="G53" s="49"/>
      <c r="H53" s="49"/>
      <c r="I53" s="49"/>
      <c r="J53" s="116" t="s">
        <v>58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50" t="s">
        <v>15</v>
      </c>
      <c r="W53" s="117" t="s">
        <v>16</v>
      </c>
      <c r="X53" s="117"/>
      <c r="Y53" s="117"/>
      <c r="Z53" s="117" t="s">
        <v>47</v>
      </c>
      <c r="AA53" s="117"/>
      <c r="AB53" s="51" t="s">
        <v>16</v>
      </c>
      <c r="AC53" s="118" t="s">
        <v>21</v>
      </c>
      <c r="AD53" s="118"/>
      <c r="AE53" s="52" t="s">
        <v>17</v>
      </c>
      <c r="AF53" s="119" t="s">
        <v>55</v>
      </c>
      <c r="AG53" s="119"/>
      <c r="AH53" s="119"/>
      <c r="AI53" s="50" t="s">
        <v>59</v>
      </c>
      <c r="AJ53" s="120">
        <f>AJ54</f>
        <v>48300</v>
      </c>
      <c r="AK53" s="120"/>
      <c r="AL53" s="120"/>
    </row>
    <row r="54" spans="1:38" s="53" customFormat="1" ht="25.5" customHeight="1" outlineLevel="7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109" t="s">
        <v>62</v>
      </c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56" t="s">
        <v>15</v>
      </c>
      <c r="W54" s="110" t="s">
        <v>16</v>
      </c>
      <c r="X54" s="110"/>
      <c r="Y54" s="110"/>
      <c r="Z54" s="110" t="s">
        <v>47</v>
      </c>
      <c r="AA54" s="110"/>
      <c r="AB54" s="57" t="s">
        <v>16</v>
      </c>
      <c r="AC54" s="111" t="s">
        <v>21</v>
      </c>
      <c r="AD54" s="111"/>
      <c r="AE54" s="58" t="s">
        <v>17</v>
      </c>
      <c r="AF54" s="112" t="s">
        <v>55</v>
      </c>
      <c r="AG54" s="112"/>
      <c r="AH54" s="112"/>
      <c r="AI54" s="56" t="s">
        <v>63</v>
      </c>
      <c r="AJ54" s="113">
        <v>48300</v>
      </c>
      <c r="AK54" s="113"/>
      <c r="AL54" s="113"/>
    </row>
    <row r="55" spans="1:38" s="8" customFormat="1" ht="15" customHeight="1" outlineLevel="2">
      <c r="A55" s="9"/>
      <c r="B55" s="10"/>
      <c r="C55" s="10"/>
      <c r="D55" s="136" t="s">
        <v>66</v>
      </c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1" t="s">
        <v>15</v>
      </c>
      <c r="W55" s="137" t="s">
        <v>19</v>
      </c>
      <c r="X55" s="137"/>
      <c r="Y55" s="137"/>
      <c r="Z55" s="137" t="s">
        <v>17</v>
      </c>
      <c r="AA55" s="137"/>
      <c r="AB55" s="12"/>
      <c r="AC55" s="13"/>
      <c r="AD55" s="14"/>
      <c r="AE55" s="15"/>
      <c r="AF55" s="13"/>
      <c r="AG55" s="16"/>
      <c r="AH55" s="17"/>
      <c r="AI55" s="11"/>
      <c r="AJ55" s="138">
        <f>AJ56</f>
        <v>338736.95999999996</v>
      </c>
      <c r="AK55" s="138"/>
      <c r="AL55" s="138"/>
    </row>
    <row r="56" spans="1:38" s="18" customFormat="1" ht="18" customHeight="1" outlineLevel="3">
      <c r="A56" s="19"/>
      <c r="B56" s="20"/>
      <c r="C56" s="20"/>
      <c r="D56" s="21"/>
      <c r="E56" s="139" t="s">
        <v>67</v>
      </c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22" t="s">
        <v>15</v>
      </c>
      <c r="W56" s="140" t="s">
        <v>19</v>
      </c>
      <c r="X56" s="140"/>
      <c r="Y56" s="140"/>
      <c r="Z56" s="140" t="s">
        <v>68</v>
      </c>
      <c r="AA56" s="140"/>
      <c r="AB56" s="23"/>
      <c r="AC56" s="24"/>
      <c r="AD56" s="25"/>
      <c r="AE56" s="26"/>
      <c r="AF56" s="24"/>
      <c r="AG56" s="27"/>
      <c r="AH56" s="28"/>
      <c r="AI56" s="22"/>
      <c r="AJ56" s="141">
        <f>AJ57</f>
        <v>338736.95999999996</v>
      </c>
      <c r="AK56" s="141"/>
      <c r="AL56" s="141"/>
    </row>
    <row r="57" spans="1:38" s="29" customFormat="1" ht="51" customHeight="1" outlineLevel="4">
      <c r="A57" s="30"/>
      <c r="B57" s="31"/>
      <c r="C57" s="31"/>
      <c r="D57" s="31"/>
      <c r="E57" s="31"/>
      <c r="F57" s="131" t="s">
        <v>20</v>
      </c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32" t="s">
        <v>15</v>
      </c>
      <c r="W57" s="132" t="s">
        <v>19</v>
      </c>
      <c r="X57" s="132"/>
      <c r="Y57" s="132"/>
      <c r="Z57" s="132" t="s">
        <v>68</v>
      </c>
      <c r="AA57" s="132"/>
      <c r="AB57" s="33" t="s">
        <v>16</v>
      </c>
      <c r="AC57" s="133" t="s">
        <v>21</v>
      </c>
      <c r="AD57" s="133"/>
      <c r="AE57" s="34" t="s">
        <v>17</v>
      </c>
      <c r="AF57" s="134" t="s">
        <v>22</v>
      </c>
      <c r="AG57" s="134"/>
      <c r="AH57" s="134"/>
      <c r="AI57" s="32"/>
      <c r="AJ57" s="146">
        <f>AJ58</f>
        <v>338736.95999999996</v>
      </c>
      <c r="AK57" s="146"/>
      <c r="AL57" s="146"/>
    </row>
    <row r="58" spans="1:38" s="35" customFormat="1" ht="76.5" customHeight="1" outlineLevel="5">
      <c r="A58" s="36"/>
      <c r="B58" s="37"/>
      <c r="C58" s="37"/>
      <c r="D58" s="37"/>
      <c r="E58" s="37"/>
      <c r="F58" s="37"/>
      <c r="G58" s="37"/>
      <c r="H58" s="126" t="s">
        <v>69</v>
      </c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38" t="s">
        <v>15</v>
      </c>
      <c r="W58" s="127" t="s">
        <v>19</v>
      </c>
      <c r="X58" s="127"/>
      <c r="Y58" s="127"/>
      <c r="Z58" s="127" t="s">
        <v>68</v>
      </c>
      <c r="AA58" s="127"/>
      <c r="AB58" s="39" t="s">
        <v>16</v>
      </c>
      <c r="AC58" s="128" t="s">
        <v>21</v>
      </c>
      <c r="AD58" s="128"/>
      <c r="AE58" s="40" t="s">
        <v>17</v>
      </c>
      <c r="AF58" s="129" t="s">
        <v>70</v>
      </c>
      <c r="AG58" s="129"/>
      <c r="AH58" s="129"/>
      <c r="AI58" s="38"/>
      <c r="AJ58" s="145">
        <f>AJ59+AJ65</f>
        <v>338736.95999999996</v>
      </c>
      <c r="AK58" s="145"/>
      <c r="AL58" s="145"/>
    </row>
    <row r="59" spans="1:38" s="41" customFormat="1" ht="60.75" customHeight="1" outlineLevel="6">
      <c r="A59" s="42"/>
      <c r="B59" s="43"/>
      <c r="C59" s="43"/>
      <c r="D59" s="43"/>
      <c r="E59" s="43"/>
      <c r="F59" s="43"/>
      <c r="G59" s="43"/>
      <c r="H59" s="43"/>
      <c r="I59" s="121" t="s">
        <v>25</v>
      </c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44" t="s">
        <v>15</v>
      </c>
      <c r="W59" s="122" t="s">
        <v>19</v>
      </c>
      <c r="X59" s="122"/>
      <c r="Y59" s="122"/>
      <c r="Z59" s="122" t="s">
        <v>68</v>
      </c>
      <c r="AA59" s="122"/>
      <c r="AB59" s="45" t="s">
        <v>16</v>
      </c>
      <c r="AC59" s="123" t="s">
        <v>21</v>
      </c>
      <c r="AD59" s="123"/>
      <c r="AE59" s="46" t="s">
        <v>17</v>
      </c>
      <c r="AF59" s="124" t="s">
        <v>70</v>
      </c>
      <c r="AG59" s="124"/>
      <c r="AH59" s="124"/>
      <c r="AI59" s="44" t="s">
        <v>26</v>
      </c>
      <c r="AJ59" s="125">
        <f>AJ60</f>
        <v>317636.95999999996</v>
      </c>
      <c r="AK59" s="125"/>
      <c r="AL59" s="125"/>
    </row>
    <row r="60" spans="1:38" s="47" customFormat="1" ht="21.75" customHeight="1" outlineLevel="7">
      <c r="A60" s="48"/>
      <c r="B60" s="49"/>
      <c r="C60" s="49"/>
      <c r="D60" s="49"/>
      <c r="E60" s="49"/>
      <c r="F60" s="49"/>
      <c r="G60" s="49"/>
      <c r="H60" s="49"/>
      <c r="I60" s="49"/>
      <c r="J60" s="116" t="s">
        <v>27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50" t="s">
        <v>15</v>
      </c>
      <c r="W60" s="117" t="s">
        <v>19</v>
      </c>
      <c r="X60" s="117"/>
      <c r="Y60" s="117"/>
      <c r="Z60" s="117" t="s">
        <v>68</v>
      </c>
      <c r="AA60" s="117"/>
      <c r="AB60" s="51" t="s">
        <v>16</v>
      </c>
      <c r="AC60" s="118" t="s">
        <v>21</v>
      </c>
      <c r="AD60" s="118"/>
      <c r="AE60" s="52" t="s">
        <v>17</v>
      </c>
      <c r="AF60" s="119" t="s">
        <v>70</v>
      </c>
      <c r="AG60" s="119"/>
      <c r="AH60" s="119"/>
      <c r="AI60" s="50" t="s">
        <v>28</v>
      </c>
      <c r="AJ60" s="120">
        <f>AJ61+AJ62+AJ63+AJ64</f>
        <v>317636.95999999996</v>
      </c>
      <c r="AK60" s="120"/>
      <c r="AL60" s="120"/>
    </row>
    <row r="61" spans="1:38" s="53" customFormat="1" ht="16.5" customHeight="1" outlineLevel="7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109" t="s">
        <v>29</v>
      </c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56" t="s">
        <v>15</v>
      </c>
      <c r="W61" s="110" t="s">
        <v>19</v>
      </c>
      <c r="X61" s="110"/>
      <c r="Y61" s="110"/>
      <c r="Z61" s="110" t="s">
        <v>68</v>
      </c>
      <c r="AA61" s="110"/>
      <c r="AB61" s="57" t="s">
        <v>16</v>
      </c>
      <c r="AC61" s="111" t="s">
        <v>21</v>
      </c>
      <c r="AD61" s="111"/>
      <c r="AE61" s="58" t="s">
        <v>17</v>
      </c>
      <c r="AF61" s="112" t="s">
        <v>70</v>
      </c>
      <c r="AG61" s="112"/>
      <c r="AH61" s="112"/>
      <c r="AI61" s="56" t="s">
        <v>30</v>
      </c>
      <c r="AJ61" s="113">
        <v>230903.96</v>
      </c>
      <c r="AK61" s="113"/>
      <c r="AL61" s="113"/>
    </row>
    <row r="62" spans="1:38" s="53" customFormat="1" ht="26.25" customHeight="1" outlineLevel="7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109" t="s">
        <v>127</v>
      </c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56" t="s">
        <v>15</v>
      </c>
      <c r="W62" s="110" t="s">
        <v>19</v>
      </c>
      <c r="X62" s="110"/>
      <c r="Y62" s="110"/>
      <c r="Z62" s="110" t="s">
        <v>68</v>
      </c>
      <c r="AA62" s="110"/>
      <c r="AB62" s="57" t="s">
        <v>16</v>
      </c>
      <c r="AC62" s="111" t="s">
        <v>21</v>
      </c>
      <c r="AD62" s="111"/>
      <c r="AE62" s="58" t="s">
        <v>17</v>
      </c>
      <c r="AF62" s="112" t="s">
        <v>70</v>
      </c>
      <c r="AG62" s="112"/>
      <c r="AH62" s="112"/>
      <c r="AI62" s="56">
        <v>122</v>
      </c>
      <c r="AJ62" s="113">
        <f>10000+1000</f>
        <v>11000</v>
      </c>
      <c r="AK62" s="113"/>
      <c r="AL62" s="113"/>
    </row>
    <row r="63" spans="1:38" s="53" customFormat="1" ht="25.5" customHeight="1" outlineLevel="7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109" t="s">
        <v>126</v>
      </c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56" t="s">
        <v>15</v>
      </c>
      <c r="W63" s="110" t="s">
        <v>19</v>
      </c>
      <c r="X63" s="110"/>
      <c r="Y63" s="110"/>
      <c r="Z63" s="110" t="s">
        <v>68</v>
      </c>
      <c r="AA63" s="110"/>
      <c r="AB63" s="57" t="s">
        <v>16</v>
      </c>
      <c r="AC63" s="111" t="s">
        <v>21</v>
      </c>
      <c r="AD63" s="111"/>
      <c r="AE63" s="58" t="s">
        <v>17</v>
      </c>
      <c r="AF63" s="112" t="s">
        <v>70</v>
      </c>
      <c r="AG63" s="112"/>
      <c r="AH63" s="112"/>
      <c r="AI63" s="56">
        <v>123</v>
      </c>
      <c r="AJ63" s="113">
        <v>6000</v>
      </c>
      <c r="AK63" s="113"/>
      <c r="AL63" s="113"/>
    </row>
    <row r="64" spans="1:38" s="53" customFormat="1" ht="38.25" customHeight="1" outlineLevel="7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109" t="s">
        <v>31</v>
      </c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56" t="s">
        <v>15</v>
      </c>
      <c r="W64" s="110" t="s">
        <v>19</v>
      </c>
      <c r="X64" s="110"/>
      <c r="Y64" s="110"/>
      <c r="Z64" s="110" t="s">
        <v>68</v>
      </c>
      <c r="AA64" s="110"/>
      <c r="AB64" s="57" t="s">
        <v>16</v>
      </c>
      <c r="AC64" s="111" t="s">
        <v>21</v>
      </c>
      <c r="AD64" s="111"/>
      <c r="AE64" s="58" t="s">
        <v>17</v>
      </c>
      <c r="AF64" s="112" t="s">
        <v>70</v>
      </c>
      <c r="AG64" s="112"/>
      <c r="AH64" s="112"/>
      <c r="AI64" s="56" t="s">
        <v>32</v>
      </c>
      <c r="AJ64" s="113">
        <v>69733</v>
      </c>
      <c r="AK64" s="113"/>
      <c r="AL64" s="113"/>
    </row>
    <row r="65" spans="1:38" s="41" customFormat="1" ht="28.5" customHeight="1" outlineLevel="6">
      <c r="A65" s="42"/>
      <c r="B65" s="43"/>
      <c r="C65" s="43"/>
      <c r="D65" s="43"/>
      <c r="E65" s="43"/>
      <c r="F65" s="43"/>
      <c r="G65" s="43"/>
      <c r="H65" s="43"/>
      <c r="I65" s="121" t="s">
        <v>56</v>
      </c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44" t="s">
        <v>15</v>
      </c>
      <c r="W65" s="122" t="s">
        <v>19</v>
      </c>
      <c r="X65" s="122"/>
      <c r="Y65" s="122"/>
      <c r="Z65" s="122" t="s">
        <v>68</v>
      </c>
      <c r="AA65" s="122"/>
      <c r="AB65" s="45" t="s">
        <v>16</v>
      </c>
      <c r="AC65" s="123" t="s">
        <v>21</v>
      </c>
      <c r="AD65" s="123"/>
      <c r="AE65" s="46" t="s">
        <v>17</v>
      </c>
      <c r="AF65" s="124" t="s">
        <v>70</v>
      </c>
      <c r="AG65" s="124"/>
      <c r="AH65" s="124"/>
      <c r="AI65" s="44" t="s">
        <v>57</v>
      </c>
      <c r="AJ65" s="125">
        <f>AJ66</f>
        <v>21100</v>
      </c>
      <c r="AK65" s="125"/>
      <c r="AL65" s="125"/>
    </row>
    <row r="66" spans="1:38" s="47" customFormat="1" ht="24.75" customHeight="1" outlineLevel="7">
      <c r="A66" s="48"/>
      <c r="B66" s="49"/>
      <c r="C66" s="49"/>
      <c r="D66" s="49"/>
      <c r="E66" s="49"/>
      <c r="F66" s="49"/>
      <c r="G66" s="49"/>
      <c r="H66" s="49"/>
      <c r="I66" s="49"/>
      <c r="J66" s="116" t="s">
        <v>58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50" t="s">
        <v>15</v>
      </c>
      <c r="W66" s="117" t="s">
        <v>19</v>
      </c>
      <c r="X66" s="117"/>
      <c r="Y66" s="117"/>
      <c r="Z66" s="117" t="s">
        <v>68</v>
      </c>
      <c r="AA66" s="117"/>
      <c r="AB66" s="51" t="s">
        <v>16</v>
      </c>
      <c r="AC66" s="118" t="s">
        <v>21</v>
      </c>
      <c r="AD66" s="118"/>
      <c r="AE66" s="52" t="s">
        <v>17</v>
      </c>
      <c r="AF66" s="119" t="s">
        <v>70</v>
      </c>
      <c r="AG66" s="119"/>
      <c r="AH66" s="119"/>
      <c r="AI66" s="50" t="s">
        <v>59</v>
      </c>
      <c r="AJ66" s="120">
        <f>AJ67</f>
        <v>21100</v>
      </c>
      <c r="AK66" s="120"/>
      <c r="AL66" s="120"/>
    </row>
    <row r="67" spans="1:38" s="53" customFormat="1" ht="25.5" customHeight="1" outlineLevel="7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109" t="s">
        <v>62</v>
      </c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56" t="s">
        <v>15</v>
      </c>
      <c r="W67" s="110" t="s">
        <v>19</v>
      </c>
      <c r="X67" s="110"/>
      <c r="Y67" s="110"/>
      <c r="Z67" s="110" t="s">
        <v>68</v>
      </c>
      <c r="AA67" s="110"/>
      <c r="AB67" s="57" t="s">
        <v>16</v>
      </c>
      <c r="AC67" s="111" t="s">
        <v>21</v>
      </c>
      <c r="AD67" s="111"/>
      <c r="AE67" s="58" t="s">
        <v>17</v>
      </c>
      <c r="AF67" s="112" t="s">
        <v>70</v>
      </c>
      <c r="AG67" s="112"/>
      <c r="AH67" s="112"/>
      <c r="AI67" s="56" t="s">
        <v>63</v>
      </c>
      <c r="AJ67" s="113">
        <f>10000+9100+2000</f>
        <v>21100</v>
      </c>
      <c r="AK67" s="113"/>
      <c r="AL67" s="113"/>
    </row>
    <row r="68" spans="1:38" s="8" customFormat="1" ht="34.5" customHeight="1" outlineLevel="2">
      <c r="A68" s="9"/>
      <c r="B68" s="10"/>
      <c r="C68" s="10"/>
      <c r="D68" s="136" t="s">
        <v>71</v>
      </c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1" t="s">
        <v>15</v>
      </c>
      <c r="W68" s="137" t="s">
        <v>68</v>
      </c>
      <c r="X68" s="137"/>
      <c r="Y68" s="137"/>
      <c r="Z68" s="137" t="s">
        <v>17</v>
      </c>
      <c r="AA68" s="137"/>
      <c r="AB68" s="12"/>
      <c r="AC68" s="13"/>
      <c r="AD68" s="14"/>
      <c r="AE68" s="15"/>
      <c r="AF68" s="13"/>
      <c r="AG68" s="16"/>
      <c r="AH68" s="17"/>
      <c r="AI68" s="11"/>
      <c r="AJ68" s="138">
        <f aca="true" t="shared" si="0" ref="AJ68:AJ73">AJ69</f>
        <v>40000</v>
      </c>
      <c r="AK68" s="138"/>
      <c r="AL68" s="138"/>
    </row>
    <row r="69" spans="1:38" s="18" customFormat="1" ht="15" customHeight="1" outlineLevel="3">
      <c r="A69" s="19"/>
      <c r="B69" s="20"/>
      <c r="C69" s="20"/>
      <c r="D69" s="21"/>
      <c r="E69" s="139" t="s">
        <v>72</v>
      </c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22" t="s">
        <v>15</v>
      </c>
      <c r="W69" s="140" t="s">
        <v>68</v>
      </c>
      <c r="X69" s="140"/>
      <c r="Y69" s="140"/>
      <c r="Z69" s="140" t="s">
        <v>73</v>
      </c>
      <c r="AA69" s="140"/>
      <c r="AB69" s="23"/>
      <c r="AC69" s="24"/>
      <c r="AD69" s="25"/>
      <c r="AE69" s="26"/>
      <c r="AF69" s="24"/>
      <c r="AG69" s="27"/>
      <c r="AH69" s="28"/>
      <c r="AI69" s="22"/>
      <c r="AJ69" s="141">
        <f t="shared" si="0"/>
        <v>40000</v>
      </c>
      <c r="AK69" s="141"/>
      <c r="AL69" s="141"/>
    </row>
    <row r="70" spans="1:38" s="29" customFormat="1" ht="52.5" customHeight="1" outlineLevel="4">
      <c r="A70" s="30"/>
      <c r="B70" s="31"/>
      <c r="C70" s="31"/>
      <c r="D70" s="31"/>
      <c r="E70" s="31"/>
      <c r="F70" s="131" t="s">
        <v>74</v>
      </c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32" t="s">
        <v>15</v>
      </c>
      <c r="W70" s="132" t="s">
        <v>68</v>
      </c>
      <c r="X70" s="132"/>
      <c r="Y70" s="132"/>
      <c r="Z70" s="132" t="s">
        <v>73</v>
      </c>
      <c r="AA70" s="132"/>
      <c r="AB70" s="33" t="s">
        <v>38</v>
      </c>
      <c r="AC70" s="133" t="s">
        <v>21</v>
      </c>
      <c r="AD70" s="133"/>
      <c r="AE70" s="34" t="s">
        <v>17</v>
      </c>
      <c r="AF70" s="134" t="s">
        <v>22</v>
      </c>
      <c r="AG70" s="134"/>
      <c r="AH70" s="134"/>
      <c r="AI70" s="32"/>
      <c r="AJ70" s="135">
        <f t="shared" si="0"/>
        <v>40000</v>
      </c>
      <c r="AK70" s="135"/>
      <c r="AL70" s="135"/>
    </row>
    <row r="71" spans="1:38" s="35" customFormat="1" ht="48" customHeight="1" outlineLevel="5">
      <c r="A71" s="36"/>
      <c r="B71" s="37"/>
      <c r="C71" s="37"/>
      <c r="D71" s="37"/>
      <c r="E71" s="37"/>
      <c r="F71" s="37"/>
      <c r="G71" s="37"/>
      <c r="H71" s="126" t="s">
        <v>75</v>
      </c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38" t="s">
        <v>15</v>
      </c>
      <c r="W71" s="127" t="s">
        <v>68</v>
      </c>
      <c r="X71" s="127"/>
      <c r="Y71" s="127"/>
      <c r="Z71" s="127" t="s">
        <v>73</v>
      </c>
      <c r="AA71" s="127"/>
      <c r="AB71" s="39" t="s">
        <v>38</v>
      </c>
      <c r="AC71" s="128" t="s">
        <v>21</v>
      </c>
      <c r="AD71" s="128"/>
      <c r="AE71" s="40" t="s">
        <v>17</v>
      </c>
      <c r="AF71" s="129" t="s">
        <v>76</v>
      </c>
      <c r="AG71" s="129"/>
      <c r="AH71" s="129"/>
      <c r="AI71" s="38"/>
      <c r="AJ71" s="130">
        <f t="shared" si="0"/>
        <v>40000</v>
      </c>
      <c r="AK71" s="130"/>
      <c r="AL71" s="130"/>
    </row>
    <row r="72" spans="1:38" s="41" customFormat="1" ht="24.75" customHeight="1" outlineLevel="6">
      <c r="A72" s="42"/>
      <c r="B72" s="43"/>
      <c r="C72" s="43"/>
      <c r="D72" s="43"/>
      <c r="E72" s="43"/>
      <c r="F72" s="43"/>
      <c r="G72" s="43"/>
      <c r="H72" s="43"/>
      <c r="I72" s="121" t="s">
        <v>56</v>
      </c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44" t="s">
        <v>15</v>
      </c>
      <c r="W72" s="122" t="s">
        <v>68</v>
      </c>
      <c r="X72" s="122"/>
      <c r="Y72" s="122"/>
      <c r="Z72" s="122" t="s">
        <v>73</v>
      </c>
      <c r="AA72" s="122"/>
      <c r="AB72" s="45" t="s">
        <v>38</v>
      </c>
      <c r="AC72" s="123" t="s">
        <v>21</v>
      </c>
      <c r="AD72" s="123"/>
      <c r="AE72" s="46" t="s">
        <v>17</v>
      </c>
      <c r="AF72" s="124" t="s">
        <v>76</v>
      </c>
      <c r="AG72" s="124"/>
      <c r="AH72" s="124"/>
      <c r="AI72" s="44" t="s">
        <v>57</v>
      </c>
      <c r="AJ72" s="125">
        <f t="shared" si="0"/>
        <v>40000</v>
      </c>
      <c r="AK72" s="125"/>
      <c r="AL72" s="125"/>
    </row>
    <row r="73" spans="1:38" s="47" customFormat="1" ht="24.75" customHeight="1" outlineLevel="7">
      <c r="A73" s="48"/>
      <c r="B73" s="49"/>
      <c r="C73" s="49"/>
      <c r="D73" s="49"/>
      <c r="E73" s="49"/>
      <c r="F73" s="49"/>
      <c r="G73" s="49"/>
      <c r="H73" s="49"/>
      <c r="I73" s="49"/>
      <c r="J73" s="116" t="s">
        <v>58</v>
      </c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50" t="s">
        <v>15</v>
      </c>
      <c r="W73" s="117" t="s">
        <v>68</v>
      </c>
      <c r="X73" s="117"/>
      <c r="Y73" s="117"/>
      <c r="Z73" s="117" t="s">
        <v>73</v>
      </c>
      <c r="AA73" s="117"/>
      <c r="AB73" s="51" t="s">
        <v>38</v>
      </c>
      <c r="AC73" s="118" t="s">
        <v>21</v>
      </c>
      <c r="AD73" s="118"/>
      <c r="AE73" s="52" t="s">
        <v>17</v>
      </c>
      <c r="AF73" s="119" t="s">
        <v>76</v>
      </c>
      <c r="AG73" s="119"/>
      <c r="AH73" s="119"/>
      <c r="AI73" s="50" t="s">
        <v>59</v>
      </c>
      <c r="AJ73" s="120">
        <f t="shared" si="0"/>
        <v>40000</v>
      </c>
      <c r="AK73" s="120"/>
      <c r="AL73" s="120"/>
    </row>
    <row r="74" spans="1:38" s="53" customFormat="1" ht="25.5" customHeight="1" outlineLevel="7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109" t="s">
        <v>62</v>
      </c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56" t="s">
        <v>15</v>
      </c>
      <c r="W74" s="110" t="s">
        <v>68</v>
      </c>
      <c r="X74" s="110"/>
      <c r="Y74" s="110"/>
      <c r="Z74" s="110" t="s">
        <v>73</v>
      </c>
      <c r="AA74" s="110"/>
      <c r="AB74" s="57" t="s">
        <v>38</v>
      </c>
      <c r="AC74" s="111" t="s">
        <v>21</v>
      </c>
      <c r="AD74" s="111"/>
      <c r="AE74" s="58" t="s">
        <v>17</v>
      </c>
      <c r="AF74" s="112" t="s">
        <v>76</v>
      </c>
      <c r="AG74" s="112"/>
      <c r="AH74" s="112"/>
      <c r="AI74" s="56" t="s">
        <v>63</v>
      </c>
      <c r="AJ74" s="113">
        <v>40000</v>
      </c>
      <c r="AK74" s="113"/>
      <c r="AL74" s="113"/>
    </row>
    <row r="75" spans="1:38" s="8" customFormat="1" ht="18" customHeight="1" outlineLevel="2">
      <c r="A75" s="9"/>
      <c r="B75" s="10"/>
      <c r="C75" s="10"/>
      <c r="D75" s="136" t="s">
        <v>77</v>
      </c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1" t="s">
        <v>15</v>
      </c>
      <c r="W75" s="137" t="s">
        <v>78</v>
      </c>
      <c r="X75" s="137"/>
      <c r="Y75" s="137"/>
      <c r="Z75" s="137" t="s">
        <v>17</v>
      </c>
      <c r="AA75" s="137"/>
      <c r="AB75" s="12"/>
      <c r="AC75" s="13"/>
      <c r="AD75" s="14"/>
      <c r="AE75" s="15"/>
      <c r="AF75" s="13"/>
      <c r="AG75" s="16"/>
      <c r="AH75" s="17"/>
      <c r="AI75" s="11"/>
      <c r="AJ75" s="138">
        <f>AJ76</f>
        <v>3972634.3569696974</v>
      </c>
      <c r="AK75" s="138"/>
      <c r="AL75" s="138"/>
    </row>
    <row r="76" spans="1:38" s="18" customFormat="1" ht="15" customHeight="1" outlineLevel="3">
      <c r="A76" s="19"/>
      <c r="B76" s="20"/>
      <c r="C76" s="20"/>
      <c r="D76" s="21"/>
      <c r="E76" s="139" t="s">
        <v>79</v>
      </c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22" t="s">
        <v>15</v>
      </c>
      <c r="W76" s="140" t="s">
        <v>78</v>
      </c>
      <c r="X76" s="140"/>
      <c r="Y76" s="140"/>
      <c r="Z76" s="140" t="s">
        <v>68</v>
      </c>
      <c r="AA76" s="140"/>
      <c r="AB76" s="23"/>
      <c r="AC76" s="24"/>
      <c r="AD76" s="25"/>
      <c r="AE76" s="26"/>
      <c r="AF76" s="24"/>
      <c r="AG76" s="27"/>
      <c r="AH76" s="28"/>
      <c r="AI76" s="22"/>
      <c r="AJ76" s="141">
        <f>AJ77+AJ93+AJ102</f>
        <v>3972634.3569696974</v>
      </c>
      <c r="AK76" s="141"/>
      <c r="AL76" s="141"/>
    </row>
    <row r="77" spans="1:38" s="29" customFormat="1" ht="52.5" customHeight="1" outlineLevel="4">
      <c r="A77" s="30"/>
      <c r="B77" s="31"/>
      <c r="C77" s="31"/>
      <c r="D77" s="31"/>
      <c r="E77" s="31"/>
      <c r="F77" s="131" t="s">
        <v>80</v>
      </c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32" t="s">
        <v>15</v>
      </c>
      <c r="W77" s="132" t="s">
        <v>78</v>
      </c>
      <c r="X77" s="132"/>
      <c r="Y77" s="132"/>
      <c r="Z77" s="132" t="s">
        <v>68</v>
      </c>
      <c r="AA77" s="132"/>
      <c r="AB77" s="33" t="s">
        <v>68</v>
      </c>
      <c r="AC77" s="133" t="s">
        <v>21</v>
      </c>
      <c r="AD77" s="133"/>
      <c r="AE77" s="34" t="s">
        <v>17</v>
      </c>
      <c r="AF77" s="134" t="s">
        <v>22</v>
      </c>
      <c r="AG77" s="134"/>
      <c r="AH77" s="134"/>
      <c r="AI77" s="32"/>
      <c r="AJ77" s="135">
        <f>AJ78+AJ83+AJ87</f>
        <v>1497218.27</v>
      </c>
      <c r="AK77" s="135"/>
      <c r="AL77" s="135"/>
    </row>
    <row r="78" spans="1:38" s="35" customFormat="1" ht="73.5" customHeight="1" outlineLevel="5">
      <c r="A78" s="36"/>
      <c r="B78" s="37"/>
      <c r="C78" s="37"/>
      <c r="D78" s="37"/>
      <c r="E78" s="37"/>
      <c r="F78" s="37"/>
      <c r="G78" s="37"/>
      <c r="H78" s="126" t="s">
        <v>81</v>
      </c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38" t="s">
        <v>15</v>
      </c>
      <c r="W78" s="127" t="s">
        <v>78</v>
      </c>
      <c r="X78" s="127"/>
      <c r="Y78" s="127"/>
      <c r="Z78" s="127" t="s">
        <v>68</v>
      </c>
      <c r="AA78" s="127"/>
      <c r="AB78" s="39" t="s">
        <v>68</v>
      </c>
      <c r="AC78" s="128" t="s">
        <v>21</v>
      </c>
      <c r="AD78" s="128"/>
      <c r="AE78" s="40" t="s">
        <v>17</v>
      </c>
      <c r="AF78" s="129" t="s">
        <v>82</v>
      </c>
      <c r="AG78" s="129"/>
      <c r="AH78" s="129"/>
      <c r="AI78" s="38"/>
      <c r="AJ78" s="130">
        <f>AJ79</f>
        <v>1192697.1</v>
      </c>
      <c r="AK78" s="130"/>
      <c r="AL78" s="130"/>
    </row>
    <row r="79" spans="1:38" s="41" customFormat="1" ht="56.25" customHeight="1" outlineLevel="6">
      <c r="A79" s="42"/>
      <c r="B79" s="43"/>
      <c r="C79" s="43"/>
      <c r="D79" s="43"/>
      <c r="E79" s="43"/>
      <c r="F79" s="43"/>
      <c r="G79" s="43"/>
      <c r="H79" s="43"/>
      <c r="I79" s="121" t="s">
        <v>25</v>
      </c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44" t="s">
        <v>15</v>
      </c>
      <c r="W79" s="122" t="s">
        <v>78</v>
      </c>
      <c r="X79" s="122"/>
      <c r="Y79" s="122"/>
      <c r="Z79" s="122" t="s">
        <v>68</v>
      </c>
      <c r="AA79" s="122"/>
      <c r="AB79" s="45" t="s">
        <v>68</v>
      </c>
      <c r="AC79" s="123" t="s">
        <v>21</v>
      </c>
      <c r="AD79" s="123"/>
      <c r="AE79" s="46" t="s">
        <v>17</v>
      </c>
      <c r="AF79" s="124" t="s">
        <v>82</v>
      </c>
      <c r="AG79" s="124"/>
      <c r="AH79" s="124"/>
      <c r="AI79" s="44" t="s">
        <v>26</v>
      </c>
      <c r="AJ79" s="125">
        <f>AJ80</f>
        <v>1192697.1</v>
      </c>
      <c r="AK79" s="125"/>
      <c r="AL79" s="125"/>
    </row>
    <row r="80" spans="1:38" s="47" customFormat="1" ht="13.5" customHeight="1" outlineLevel="7">
      <c r="A80" s="48"/>
      <c r="B80" s="49"/>
      <c r="C80" s="49"/>
      <c r="D80" s="49"/>
      <c r="E80" s="49"/>
      <c r="F80" s="49"/>
      <c r="G80" s="49"/>
      <c r="H80" s="49"/>
      <c r="I80" s="49"/>
      <c r="J80" s="116" t="s">
        <v>83</v>
      </c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50" t="s">
        <v>15</v>
      </c>
      <c r="W80" s="117" t="s">
        <v>78</v>
      </c>
      <c r="X80" s="117"/>
      <c r="Y80" s="117"/>
      <c r="Z80" s="117" t="s">
        <v>68</v>
      </c>
      <c r="AA80" s="117"/>
      <c r="AB80" s="51" t="s">
        <v>68</v>
      </c>
      <c r="AC80" s="118" t="s">
        <v>21</v>
      </c>
      <c r="AD80" s="118"/>
      <c r="AE80" s="52" t="s">
        <v>17</v>
      </c>
      <c r="AF80" s="119" t="s">
        <v>82</v>
      </c>
      <c r="AG80" s="119"/>
      <c r="AH80" s="119"/>
      <c r="AI80" s="50" t="s">
        <v>84</v>
      </c>
      <c r="AJ80" s="120">
        <f>AJ81+AJ82</f>
        <v>1192697.1</v>
      </c>
      <c r="AK80" s="120"/>
      <c r="AL80" s="120"/>
    </row>
    <row r="81" spans="1:38" s="53" customFormat="1" ht="11.25" customHeight="1" outlineLevel="7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109" t="s">
        <v>85</v>
      </c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56" t="s">
        <v>15</v>
      </c>
      <c r="W81" s="110" t="s">
        <v>78</v>
      </c>
      <c r="X81" s="110"/>
      <c r="Y81" s="110"/>
      <c r="Z81" s="110" t="s">
        <v>68</v>
      </c>
      <c r="AA81" s="110"/>
      <c r="AB81" s="57" t="s">
        <v>68</v>
      </c>
      <c r="AC81" s="111" t="s">
        <v>21</v>
      </c>
      <c r="AD81" s="111"/>
      <c r="AE81" s="58" t="s">
        <v>17</v>
      </c>
      <c r="AF81" s="112" t="s">
        <v>82</v>
      </c>
      <c r="AG81" s="112"/>
      <c r="AH81" s="112"/>
      <c r="AI81" s="56" t="s">
        <v>86</v>
      </c>
      <c r="AJ81" s="113">
        <v>916050</v>
      </c>
      <c r="AK81" s="113"/>
      <c r="AL81" s="113"/>
    </row>
    <row r="82" spans="1:38" s="53" customFormat="1" ht="36" customHeight="1" outlineLevel="7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109" t="s">
        <v>87</v>
      </c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56" t="s">
        <v>15</v>
      </c>
      <c r="W82" s="110" t="s">
        <v>78</v>
      </c>
      <c r="X82" s="110"/>
      <c r="Y82" s="110"/>
      <c r="Z82" s="110" t="s">
        <v>68</v>
      </c>
      <c r="AA82" s="110"/>
      <c r="AB82" s="57" t="s">
        <v>68</v>
      </c>
      <c r="AC82" s="111" t="s">
        <v>21</v>
      </c>
      <c r="AD82" s="111"/>
      <c r="AE82" s="58" t="s">
        <v>17</v>
      </c>
      <c r="AF82" s="112" t="s">
        <v>82</v>
      </c>
      <c r="AG82" s="112"/>
      <c r="AH82" s="112"/>
      <c r="AI82" s="56" t="s">
        <v>88</v>
      </c>
      <c r="AJ82" s="113">
        <v>276647.1</v>
      </c>
      <c r="AK82" s="113"/>
      <c r="AL82" s="113"/>
    </row>
    <row r="83" spans="1:38" s="35" customFormat="1" ht="72.75" customHeight="1" outlineLevel="5">
      <c r="A83" s="36"/>
      <c r="B83" s="37"/>
      <c r="C83" s="37"/>
      <c r="D83" s="37"/>
      <c r="E83" s="37"/>
      <c r="F83" s="37"/>
      <c r="G83" s="37"/>
      <c r="H83" s="126" t="s">
        <v>89</v>
      </c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38" t="s">
        <v>15</v>
      </c>
      <c r="W83" s="127" t="s">
        <v>78</v>
      </c>
      <c r="X83" s="127"/>
      <c r="Y83" s="127"/>
      <c r="Z83" s="127" t="s">
        <v>68</v>
      </c>
      <c r="AA83" s="127"/>
      <c r="AB83" s="39" t="s">
        <v>68</v>
      </c>
      <c r="AC83" s="128" t="s">
        <v>21</v>
      </c>
      <c r="AD83" s="128"/>
      <c r="AE83" s="40" t="s">
        <v>17</v>
      </c>
      <c r="AF83" s="129" t="s">
        <v>90</v>
      </c>
      <c r="AG83" s="129"/>
      <c r="AH83" s="129"/>
      <c r="AI83" s="38"/>
      <c r="AJ83" s="130">
        <f>AJ84</f>
        <v>276921.17</v>
      </c>
      <c r="AK83" s="130"/>
      <c r="AL83" s="130"/>
    </row>
    <row r="84" spans="1:38" s="41" customFormat="1" ht="26.25" customHeight="1" outlineLevel="6">
      <c r="A84" s="42"/>
      <c r="B84" s="43"/>
      <c r="C84" s="43"/>
      <c r="D84" s="43"/>
      <c r="E84" s="43"/>
      <c r="F84" s="43"/>
      <c r="G84" s="43"/>
      <c r="H84" s="43"/>
      <c r="I84" s="121" t="s">
        <v>56</v>
      </c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44" t="s">
        <v>15</v>
      </c>
      <c r="W84" s="122" t="s">
        <v>78</v>
      </c>
      <c r="X84" s="122"/>
      <c r="Y84" s="122"/>
      <c r="Z84" s="122" t="s">
        <v>68</v>
      </c>
      <c r="AA84" s="122"/>
      <c r="AB84" s="45" t="s">
        <v>68</v>
      </c>
      <c r="AC84" s="123" t="s">
        <v>21</v>
      </c>
      <c r="AD84" s="123"/>
      <c r="AE84" s="46" t="s">
        <v>17</v>
      </c>
      <c r="AF84" s="124" t="s">
        <v>90</v>
      </c>
      <c r="AG84" s="124"/>
      <c r="AH84" s="124"/>
      <c r="AI84" s="44" t="s">
        <v>57</v>
      </c>
      <c r="AJ84" s="125">
        <f>AJ85</f>
        <v>276921.17</v>
      </c>
      <c r="AK84" s="125"/>
      <c r="AL84" s="125"/>
    </row>
    <row r="85" spans="1:38" s="47" customFormat="1" ht="24.75" customHeight="1" outlineLevel="7">
      <c r="A85" s="48"/>
      <c r="B85" s="49"/>
      <c r="C85" s="49"/>
      <c r="D85" s="49"/>
      <c r="E85" s="49"/>
      <c r="F85" s="49"/>
      <c r="G85" s="49"/>
      <c r="H85" s="49"/>
      <c r="I85" s="49"/>
      <c r="J85" s="116" t="s">
        <v>58</v>
      </c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50" t="s">
        <v>15</v>
      </c>
      <c r="W85" s="117" t="s">
        <v>78</v>
      </c>
      <c r="X85" s="117"/>
      <c r="Y85" s="117"/>
      <c r="Z85" s="117" t="s">
        <v>68</v>
      </c>
      <c r="AA85" s="117"/>
      <c r="AB85" s="51" t="s">
        <v>68</v>
      </c>
      <c r="AC85" s="118" t="s">
        <v>21</v>
      </c>
      <c r="AD85" s="118"/>
      <c r="AE85" s="52" t="s">
        <v>17</v>
      </c>
      <c r="AF85" s="119" t="s">
        <v>90</v>
      </c>
      <c r="AG85" s="119"/>
      <c r="AH85" s="119"/>
      <c r="AI85" s="50" t="s">
        <v>59</v>
      </c>
      <c r="AJ85" s="120">
        <f>AJ86</f>
        <v>276921.17</v>
      </c>
      <c r="AK85" s="120"/>
      <c r="AL85" s="120"/>
    </row>
    <row r="86" spans="1:38" s="53" customFormat="1" ht="24.75" customHeight="1" outlineLevel="7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109" t="s">
        <v>62</v>
      </c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56" t="s">
        <v>15</v>
      </c>
      <c r="W86" s="110" t="s">
        <v>78</v>
      </c>
      <c r="X86" s="110"/>
      <c r="Y86" s="110"/>
      <c r="Z86" s="110" t="s">
        <v>68</v>
      </c>
      <c r="AA86" s="110"/>
      <c r="AB86" s="57" t="s">
        <v>68</v>
      </c>
      <c r="AC86" s="111" t="s">
        <v>21</v>
      </c>
      <c r="AD86" s="111"/>
      <c r="AE86" s="58" t="s">
        <v>17</v>
      </c>
      <c r="AF86" s="112" t="s">
        <v>90</v>
      </c>
      <c r="AG86" s="112"/>
      <c r="AH86" s="112"/>
      <c r="AI86" s="56" t="s">
        <v>63</v>
      </c>
      <c r="AJ86" s="113">
        <f>638529.47-361608.3</f>
        <v>276921.17</v>
      </c>
      <c r="AK86" s="113"/>
      <c r="AL86" s="113"/>
    </row>
    <row r="87" spans="1:38" s="35" customFormat="1" ht="61.5" customHeight="1" outlineLevel="5">
      <c r="A87" s="36"/>
      <c r="B87" s="37"/>
      <c r="C87" s="37"/>
      <c r="D87" s="37"/>
      <c r="E87" s="37"/>
      <c r="F87" s="37"/>
      <c r="G87" s="37"/>
      <c r="H87" s="126" t="s">
        <v>91</v>
      </c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38" t="s">
        <v>15</v>
      </c>
      <c r="W87" s="127" t="s">
        <v>78</v>
      </c>
      <c r="X87" s="127"/>
      <c r="Y87" s="127"/>
      <c r="Z87" s="127" t="s">
        <v>68</v>
      </c>
      <c r="AA87" s="127"/>
      <c r="AB87" s="39" t="s">
        <v>68</v>
      </c>
      <c r="AC87" s="128" t="s">
        <v>21</v>
      </c>
      <c r="AD87" s="128"/>
      <c r="AE87" s="40" t="s">
        <v>17</v>
      </c>
      <c r="AF87" s="129" t="s">
        <v>92</v>
      </c>
      <c r="AG87" s="129"/>
      <c r="AH87" s="129"/>
      <c r="AI87" s="38"/>
      <c r="AJ87" s="130">
        <f>AJ88</f>
        <v>27600</v>
      </c>
      <c r="AK87" s="130"/>
      <c r="AL87" s="130"/>
    </row>
    <row r="88" spans="1:38" s="41" customFormat="1" ht="11.25" customHeight="1" outlineLevel="6">
      <c r="A88" s="42"/>
      <c r="B88" s="43"/>
      <c r="C88" s="43"/>
      <c r="D88" s="43"/>
      <c r="E88" s="43"/>
      <c r="F88" s="43"/>
      <c r="G88" s="43"/>
      <c r="H88" s="43"/>
      <c r="I88" s="121" t="s">
        <v>42</v>
      </c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44" t="s">
        <v>15</v>
      </c>
      <c r="W88" s="122" t="s">
        <v>78</v>
      </c>
      <c r="X88" s="122"/>
      <c r="Y88" s="122"/>
      <c r="Z88" s="122" t="s">
        <v>68</v>
      </c>
      <c r="AA88" s="122"/>
      <c r="AB88" s="45" t="s">
        <v>68</v>
      </c>
      <c r="AC88" s="123" t="s">
        <v>21</v>
      </c>
      <c r="AD88" s="123"/>
      <c r="AE88" s="46" t="s">
        <v>17</v>
      </c>
      <c r="AF88" s="124" t="s">
        <v>92</v>
      </c>
      <c r="AG88" s="124"/>
      <c r="AH88" s="124"/>
      <c r="AI88" s="44" t="s">
        <v>43</v>
      </c>
      <c r="AJ88" s="125">
        <f>AJ89</f>
        <v>27600</v>
      </c>
      <c r="AK88" s="125"/>
      <c r="AL88" s="125"/>
    </row>
    <row r="89" spans="1:38" s="47" customFormat="1" ht="11.25" customHeight="1" outlineLevel="7">
      <c r="A89" s="48"/>
      <c r="B89" s="49"/>
      <c r="C89" s="49"/>
      <c r="D89" s="49"/>
      <c r="E89" s="49"/>
      <c r="F89" s="49"/>
      <c r="G89" s="49"/>
      <c r="H89" s="49"/>
      <c r="I89" s="49"/>
      <c r="J89" s="116" t="s">
        <v>50</v>
      </c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50" t="s">
        <v>15</v>
      </c>
      <c r="W89" s="117" t="s">
        <v>78</v>
      </c>
      <c r="X89" s="117"/>
      <c r="Y89" s="117"/>
      <c r="Z89" s="117" t="s">
        <v>68</v>
      </c>
      <c r="AA89" s="117"/>
      <c r="AB89" s="51" t="s">
        <v>68</v>
      </c>
      <c r="AC89" s="118" t="s">
        <v>21</v>
      </c>
      <c r="AD89" s="118"/>
      <c r="AE89" s="52" t="s">
        <v>17</v>
      </c>
      <c r="AF89" s="119" t="s">
        <v>92</v>
      </c>
      <c r="AG89" s="119"/>
      <c r="AH89" s="119"/>
      <c r="AI89" s="50" t="s">
        <v>51</v>
      </c>
      <c r="AJ89" s="120">
        <f>AJ90+AJ92+AJ91</f>
        <v>27600</v>
      </c>
      <c r="AK89" s="120"/>
      <c r="AL89" s="120"/>
    </row>
    <row r="90" spans="1:38" s="53" customFormat="1" ht="14.25" customHeight="1" outlineLevel="7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109" t="s">
        <v>93</v>
      </c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56" t="s">
        <v>15</v>
      </c>
      <c r="W90" s="110" t="s">
        <v>78</v>
      </c>
      <c r="X90" s="110"/>
      <c r="Y90" s="110"/>
      <c r="Z90" s="110" t="s">
        <v>68</v>
      </c>
      <c r="AA90" s="110"/>
      <c r="AB90" s="57" t="s">
        <v>68</v>
      </c>
      <c r="AC90" s="111" t="s">
        <v>21</v>
      </c>
      <c r="AD90" s="111"/>
      <c r="AE90" s="58" t="s">
        <v>17</v>
      </c>
      <c r="AF90" s="112" t="s">
        <v>92</v>
      </c>
      <c r="AG90" s="112"/>
      <c r="AH90" s="112"/>
      <c r="AI90" s="56" t="s">
        <v>94</v>
      </c>
      <c r="AJ90" s="113">
        <v>15000</v>
      </c>
      <c r="AK90" s="113"/>
      <c r="AL90" s="113"/>
    </row>
    <row r="91" spans="1:38" s="53" customFormat="1" ht="11.25" customHeight="1" outlineLevel="7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109" t="s">
        <v>95</v>
      </c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56" t="s">
        <v>15</v>
      </c>
      <c r="W91" s="110" t="s">
        <v>78</v>
      </c>
      <c r="X91" s="110"/>
      <c r="Y91" s="110"/>
      <c r="Z91" s="110" t="s">
        <v>68</v>
      </c>
      <c r="AA91" s="110"/>
      <c r="AB91" s="57" t="s">
        <v>68</v>
      </c>
      <c r="AC91" s="111" t="s">
        <v>21</v>
      </c>
      <c r="AD91" s="111"/>
      <c r="AE91" s="58" t="s">
        <v>17</v>
      </c>
      <c r="AF91" s="112" t="s">
        <v>92</v>
      </c>
      <c r="AG91" s="112"/>
      <c r="AH91" s="112"/>
      <c r="AI91" s="56" t="s">
        <v>96</v>
      </c>
      <c r="AJ91" s="113">
        <v>6600</v>
      </c>
      <c r="AK91" s="113"/>
      <c r="AL91" s="113"/>
    </row>
    <row r="92" spans="1:38" s="53" customFormat="1" ht="11.25" customHeight="1" outlineLevel="7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109" t="s">
        <v>52</v>
      </c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56" t="s">
        <v>15</v>
      </c>
      <c r="W92" s="110" t="s">
        <v>78</v>
      </c>
      <c r="X92" s="110"/>
      <c r="Y92" s="110"/>
      <c r="Z92" s="110" t="s">
        <v>68</v>
      </c>
      <c r="AA92" s="110"/>
      <c r="AB92" s="57" t="s">
        <v>68</v>
      </c>
      <c r="AC92" s="111" t="s">
        <v>21</v>
      </c>
      <c r="AD92" s="111"/>
      <c r="AE92" s="58" t="s">
        <v>17</v>
      </c>
      <c r="AF92" s="112" t="s">
        <v>92</v>
      </c>
      <c r="AG92" s="112"/>
      <c r="AH92" s="112"/>
      <c r="AI92" s="56" t="s">
        <v>53</v>
      </c>
      <c r="AJ92" s="113">
        <v>6000</v>
      </c>
      <c r="AK92" s="113"/>
      <c r="AL92" s="113"/>
    </row>
    <row r="93" spans="1:38" s="29" customFormat="1" ht="54.75" customHeight="1" outlineLevel="4">
      <c r="A93" s="30"/>
      <c r="B93" s="31"/>
      <c r="C93" s="31"/>
      <c r="D93" s="31"/>
      <c r="E93" s="31"/>
      <c r="F93" s="131" t="s">
        <v>97</v>
      </c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32" t="s">
        <v>15</v>
      </c>
      <c r="W93" s="132" t="s">
        <v>78</v>
      </c>
      <c r="X93" s="132"/>
      <c r="Y93" s="132"/>
      <c r="Z93" s="132" t="s">
        <v>68</v>
      </c>
      <c r="AA93" s="132"/>
      <c r="AB93" s="33" t="s">
        <v>98</v>
      </c>
      <c r="AC93" s="133" t="s">
        <v>21</v>
      </c>
      <c r="AD93" s="133"/>
      <c r="AE93" s="34" t="s">
        <v>17</v>
      </c>
      <c r="AF93" s="134" t="s">
        <v>22</v>
      </c>
      <c r="AG93" s="134"/>
      <c r="AH93" s="134"/>
      <c r="AI93" s="32"/>
      <c r="AJ93" s="135">
        <f>AJ94+AJ98</f>
        <v>668446.39</v>
      </c>
      <c r="AK93" s="135"/>
      <c r="AL93" s="135"/>
    </row>
    <row r="94" spans="1:38" s="35" customFormat="1" ht="52.5" customHeight="1" outlineLevel="5">
      <c r="A94" s="36"/>
      <c r="B94" s="37"/>
      <c r="C94" s="37"/>
      <c r="D94" s="37"/>
      <c r="E94" s="37"/>
      <c r="F94" s="37"/>
      <c r="G94" s="37"/>
      <c r="H94" s="126" t="s">
        <v>99</v>
      </c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38" t="s">
        <v>15</v>
      </c>
      <c r="W94" s="127" t="s">
        <v>78</v>
      </c>
      <c r="X94" s="127"/>
      <c r="Y94" s="127"/>
      <c r="Z94" s="127" t="s">
        <v>68</v>
      </c>
      <c r="AA94" s="127"/>
      <c r="AB94" s="39" t="s">
        <v>98</v>
      </c>
      <c r="AC94" s="128" t="s">
        <v>21</v>
      </c>
      <c r="AD94" s="128"/>
      <c r="AE94" s="40" t="s">
        <v>17</v>
      </c>
      <c r="AF94" s="129" t="s">
        <v>100</v>
      </c>
      <c r="AG94" s="129"/>
      <c r="AH94" s="129"/>
      <c r="AI94" s="38"/>
      <c r="AJ94" s="130">
        <f>AJ95</f>
        <v>50000</v>
      </c>
      <c r="AK94" s="130"/>
      <c r="AL94" s="130"/>
    </row>
    <row r="95" spans="1:38" s="41" customFormat="1" ht="24.75" customHeight="1" outlineLevel="6">
      <c r="A95" s="42"/>
      <c r="B95" s="43"/>
      <c r="C95" s="43"/>
      <c r="D95" s="43"/>
      <c r="E95" s="43"/>
      <c r="F95" s="43"/>
      <c r="G95" s="43"/>
      <c r="H95" s="43"/>
      <c r="I95" s="121" t="s">
        <v>56</v>
      </c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44" t="s">
        <v>15</v>
      </c>
      <c r="W95" s="122" t="s">
        <v>78</v>
      </c>
      <c r="X95" s="122"/>
      <c r="Y95" s="122"/>
      <c r="Z95" s="122" t="s">
        <v>68</v>
      </c>
      <c r="AA95" s="122"/>
      <c r="AB95" s="45" t="s">
        <v>98</v>
      </c>
      <c r="AC95" s="123" t="s">
        <v>21</v>
      </c>
      <c r="AD95" s="123"/>
      <c r="AE95" s="46" t="s">
        <v>17</v>
      </c>
      <c r="AF95" s="124" t="s">
        <v>100</v>
      </c>
      <c r="AG95" s="124"/>
      <c r="AH95" s="124"/>
      <c r="AI95" s="44" t="s">
        <v>57</v>
      </c>
      <c r="AJ95" s="125">
        <f>AJ96</f>
        <v>50000</v>
      </c>
      <c r="AK95" s="125"/>
      <c r="AL95" s="125"/>
    </row>
    <row r="96" spans="1:38" s="47" customFormat="1" ht="26.25" customHeight="1" outlineLevel="7">
      <c r="A96" s="48"/>
      <c r="B96" s="49"/>
      <c r="C96" s="49"/>
      <c r="D96" s="49"/>
      <c r="E96" s="49"/>
      <c r="F96" s="49"/>
      <c r="G96" s="49"/>
      <c r="H96" s="49"/>
      <c r="I96" s="49"/>
      <c r="J96" s="116" t="s">
        <v>58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50" t="s">
        <v>15</v>
      </c>
      <c r="W96" s="117" t="s">
        <v>78</v>
      </c>
      <c r="X96" s="117"/>
      <c r="Y96" s="117"/>
      <c r="Z96" s="117" t="s">
        <v>68</v>
      </c>
      <c r="AA96" s="117"/>
      <c r="AB96" s="51" t="s">
        <v>98</v>
      </c>
      <c r="AC96" s="118" t="s">
        <v>21</v>
      </c>
      <c r="AD96" s="118"/>
      <c r="AE96" s="52" t="s">
        <v>17</v>
      </c>
      <c r="AF96" s="119" t="s">
        <v>100</v>
      </c>
      <c r="AG96" s="119"/>
      <c r="AH96" s="119"/>
      <c r="AI96" s="50" t="s">
        <v>59</v>
      </c>
      <c r="AJ96" s="120">
        <f>AJ97</f>
        <v>50000</v>
      </c>
      <c r="AK96" s="120"/>
      <c r="AL96" s="120"/>
    </row>
    <row r="97" spans="1:38" s="53" customFormat="1" ht="24" customHeight="1" outlineLevel="7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109" t="s">
        <v>62</v>
      </c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56" t="s">
        <v>15</v>
      </c>
      <c r="W97" s="110" t="s">
        <v>78</v>
      </c>
      <c r="X97" s="110"/>
      <c r="Y97" s="110"/>
      <c r="Z97" s="110" t="s">
        <v>68</v>
      </c>
      <c r="AA97" s="110"/>
      <c r="AB97" s="57" t="s">
        <v>98</v>
      </c>
      <c r="AC97" s="111" t="s">
        <v>21</v>
      </c>
      <c r="AD97" s="111"/>
      <c r="AE97" s="58" t="s">
        <v>17</v>
      </c>
      <c r="AF97" s="112" t="s">
        <v>100</v>
      </c>
      <c r="AG97" s="112"/>
      <c r="AH97" s="112"/>
      <c r="AI97" s="56" t="s">
        <v>63</v>
      </c>
      <c r="AJ97" s="113">
        <v>50000</v>
      </c>
      <c r="AK97" s="113"/>
      <c r="AL97" s="113"/>
    </row>
    <row r="98" spans="1:38" s="35" customFormat="1" ht="51.75" customHeight="1" outlineLevel="5">
      <c r="A98" s="36"/>
      <c r="B98" s="37"/>
      <c r="C98" s="37"/>
      <c r="D98" s="37"/>
      <c r="E98" s="37"/>
      <c r="F98" s="37"/>
      <c r="G98" s="37"/>
      <c r="H98" s="126" t="s">
        <v>101</v>
      </c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38" t="s">
        <v>15</v>
      </c>
      <c r="W98" s="127" t="s">
        <v>78</v>
      </c>
      <c r="X98" s="127"/>
      <c r="Y98" s="127"/>
      <c r="Z98" s="127" t="s">
        <v>68</v>
      </c>
      <c r="AA98" s="127"/>
      <c r="AB98" s="39" t="s">
        <v>98</v>
      </c>
      <c r="AC98" s="128" t="s">
        <v>21</v>
      </c>
      <c r="AD98" s="128"/>
      <c r="AE98" s="40" t="s">
        <v>17</v>
      </c>
      <c r="AF98" s="129" t="s">
        <v>102</v>
      </c>
      <c r="AG98" s="129"/>
      <c r="AH98" s="129"/>
      <c r="AI98" s="38"/>
      <c r="AJ98" s="130">
        <f>AJ99</f>
        <v>618446.39</v>
      </c>
      <c r="AK98" s="130"/>
      <c r="AL98" s="130"/>
    </row>
    <row r="99" spans="1:38" s="41" customFormat="1" ht="25.5" customHeight="1" outlineLevel="6">
      <c r="A99" s="42"/>
      <c r="B99" s="43"/>
      <c r="C99" s="43"/>
      <c r="D99" s="43"/>
      <c r="E99" s="43"/>
      <c r="F99" s="43"/>
      <c r="G99" s="43"/>
      <c r="H99" s="43"/>
      <c r="I99" s="121" t="s">
        <v>56</v>
      </c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44" t="s">
        <v>15</v>
      </c>
      <c r="W99" s="122" t="s">
        <v>78</v>
      </c>
      <c r="X99" s="122"/>
      <c r="Y99" s="122"/>
      <c r="Z99" s="122" t="s">
        <v>68</v>
      </c>
      <c r="AA99" s="122"/>
      <c r="AB99" s="45" t="s">
        <v>98</v>
      </c>
      <c r="AC99" s="123" t="s">
        <v>21</v>
      </c>
      <c r="AD99" s="123"/>
      <c r="AE99" s="46" t="s">
        <v>17</v>
      </c>
      <c r="AF99" s="124" t="s">
        <v>102</v>
      </c>
      <c r="AG99" s="124"/>
      <c r="AH99" s="124"/>
      <c r="AI99" s="44" t="s">
        <v>57</v>
      </c>
      <c r="AJ99" s="125">
        <f>AJ100</f>
        <v>618446.39</v>
      </c>
      <c r="AK99" s="125"/>
      <c r="AL99" s="125"/>
    </row>
    <row r="100" spans="1:38" s="47" customFormat="1" ht="24" customHeight="1" outlineLevel="7">
      <c r="A100" s="48"/>
      <c r="B100" s="49"/>
      <c r="C100" s="49"/>
      <c r="D100" s="49"/>
      <c r="E100" s="49"/>
      <c r="F100" s="49"/>
      <c r="G100" s="49"/>
      <c r="H100" s="49"/>
      <c r="I100" s="49"/>
      <c r="J100" s="116" t="s">
        <v>58</v>
      </c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50" t="s">
        <v>15</v>
      </c>
      <c r="W100" s="117" t="s">
        <v>78</v>
      </c>
      <c r="X100" s="117"/>
      <c r="Y100" s="117"/>
      <c r="Z100" s="117" t="s">
        <v>68</v>
      </c>
      <c r="AA100" s="117"/>
      <c r="AB100" s="51" t="s">
        <v>98</v>
      </c>
      <c r="AC100" s="118" t="s">
        <v>21</v>
      </c>
      <c r="AD100" s="118"/>
      <c r="AE100" s="52" t="s">
        <v>17</v>
      </c>
      <c r="AF100" s="119" t="s">
        <v>102</v>
      </c>
      <c r="AG100" s="119"/>
      <c r="AH100" s="119"/>
      <c r="AI100" s="50" t="s">
        <v>59</v>
      </c>
      <c r="AJ100" s="120">
        <f>AJ101</f>
        <v>618446.39</v>
      </c>
      <c r="AK100" s="120"/>
      <c r="AL100" s="120"/>
    </row>
    <row r="101" spans="1:38" s="53" customFormat="1" ht="11.25" customHeight="1" outlineLevel="7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109" t="s">
        <v>64</v>
      </c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56" t="s">
        <v>15</v>
      </c>
      <c r="W101" s="110" t="s">
        <v>78</v>
      </c>
      <c r="X101" s="110"/>
      <c r="Y101" s="110"/>
      <c r="Z101" s="110" t="s">
        <v>68</v>
      </c>
      <c r="AA101" s="110"/>
      <c r="AB101" s="57" t="s">
        <v>98</v>
      </c>
      <c r="AC101" s="111" t="s">
        <v>21</v>
      </c>
      <c r="AD101" s="111"/>
      <c r="AE101" s="58" t="s">
        <v>17</v>
      </c>
      <c r="AF101" s="112" t="s">
        <v>102</v>
      </c>
      <c r="AG101" s="112"/>
      <c r="AH101" s="112"/>
      <c r="AI101" s="56" t="s">
        <v>65</v>
      </c>
      <c r="AJ101" s="113">
        <f>618446.39</f>
        <v>618446.39</v>
      </c>
      <c r="AK101" s="113"/>
      <c r="AL101" s="113"/>
    </row>
    <row r="102" spans="1:38" s="29" customFormat="1" ht="54.75" customHeight="1" outlineLevel="4">
      <c r="A102" s="30"/>
      <c r="B102" s="31"/>
      <c r="C102" s="31"/>
      <c r="D102" s="31"/>
      <c r="E102" s="31"/>
      <c r="F102" s="131" t="s">
        <v>103</v>
      </c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32" t="s">
        <v>15</v>
      </c>
      <c r="W102" s="132" t="s">
        <v>78</v>
      </c>
      <c r="X102" s="132"/>
      <c r="Y102" s="132"/>
      <c r="Z102" s="132" t="s">
        <v>68</v>
      </c>
      <c r="AA102" s="132"/>
      <c r="AB102" s="33" t="s">
        <v>104</v>
      </c>
      <c r="AC102" s="133" t="s">
        <v>21</v>
      </c>
      <c r="AD102" s="133"/>
      <c r="AE102" s="34" t="s">
        <v>17</v>
      </c>
      <c r="AF102" s="134" t="s">
        <v>22</v>
      </c>
      <c r="AG102" s="134"/>
      <c r="AH102" s="134"/>
      <c r="AI102" s="32"/>
      <c r="AJ102" s="135">
        <f>AJ103+AJ107</f>
        <v>1806969.696969697</v>
      </c>
      <c r="AK102" s="135"/>
      <c r="AL102" s="135"/>
    </row>
    <row r="103" spans="1:38" s="35" customFormat="1" ht="87.75" customHeight="1" outlineLevel="5">
      <c r="A103" s="36"/>
      <c r="B103" s="37"/>
      <c r="C103" s="37"/>
      <c r="D103" s="37"/>
      <c r="E103" s="37"/>
      <c r="F103" s="37"/>
      <c r="G103" s="37"/>
      <c r="H103" s="144" t="s">
        <v>120</v>
      </c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38" t="s">
        <v>15</v>
      </c>
      <c r="W103" s="127" t="s">
        <v>78</v>
      </c>
      <c r="X103" s="127"/>
      <c r="Y103" s="127"/>
      <c r="Z103" s="127" t="s">
        <v>68</v>
      </c>
      <c r="AA103" s="127"/>
      <c r="AB103" s="39" t="s">
        <v>104</v>
      </c>
      <c r="AC103" s="128" t="s">
        <v>21</v>
      </c>
      <c r="AD103" s="128"/>
      <c r="AE103" s="40" t="s">
        <v>137</v>
      </c>
      <c r="AF103" s="129">
        <v>55550</v>
      </c>
      <c r="AG103" s="129"/>
      <c r="AH103" s="129"/>
      <c r="AI103" s="38"/>
      <c r="AJ103" s="130">
        <f>AJ104</f>
        <v>18069.69696969697</v>
      </c>
      <c r="AK103" s="130"/>
      <c r="AL103" s="130"/>
    </row>
    <row r="104" spans="1:38" s="41" customFormat="1" ht="24" customHeight="1" outlineLevel="6">
      <c r="A104" s="42"/>
      <c r="B104" s="43"/>
      <c r="C104" s="43"/>
      <c r="D104" s="43"/>
      <c r="E104" s="43"/>
      <c r="F104" s="43"/>
      <c r="G104" s="43"/>
      <c r="H104" s="43"/>
      <c r="I104" s="121" t="s">
        <v>56</v>
      </c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44" t="s">
        <v>15</v>
      </c>
      <c r="W104" s="122" t="s">
        <v>78</v>
      </c>
      <c r="X104" s="122"/>
      <c r="Y104" s="122"/>
      <c r="Z104" s="122" t="s">
        <v>68</v>
      </c>
      <c r="AA104" s="122"/>
      <c r="AB104" s="45" t="s">
        <v>104</v>
      </c>
      <c r="AC104" s="123" t="s">
        <v>21</v>
      </c>
      <c r="AD104" s="123"/>
      <c r="AE104" s="46" t="s">
        <v>137</v>
      </c>
      <c r="AF104" s="124">
        <v>55550</v>
      </c>
      <c r="AG104" s="124"/>
      <c r="AH104" s="124"/>
      <c r="AI104" s="44" t="s">
        <v>57</v>
      </c>
      <c r="AJ104" s="125">
        <f>AJ105</f>
        <v>18069.69696969697</v>
      </c>
      <c r="AK104" s="125"/>
      <c r="AL104" s="125"/>
    </row>
    <row r="105" spans="1:38" s="47" customFormat="1" ht="25.5" customHeight="1" outlineLevel="7">
      <c r="A105" s="48"/>
      <c r="B105" s="49"/>
      <c r="C105" s="49"/>
      <c r="D105" s="49"/>
      <c r="E105" s="49"/>
      <c r="F105" s="49"/>
      <c r="G105" s="49"/>
      <c r="H105" s="49"/>
      <c r="I105" s="49"/>
      <c r="J105" s="116" t="s">
        <v>58</v>
      </c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50" t="s">
        <v>15</v>
      </c>
      <c r="W105" s="117" t="s">
        <v>78</v>
      </c>
      <c r="X105" s="117"/>
      <c r="Y105" s="117"/>
      <c r="Z105" s="117" t="s">
        <v>68</v>
      </c>
      <c r="AA105" s="117"/>
      <c r="AB105" s="51" t="s">
        <v>104</v>
      </c>
      <c r="AC105" s="118" t="s">
        <v>21</v>
      </c>
      <c r="AD105" s="118"/>
      <c r="AE105" s="52" t="s">
        <v>137</v>
      </c>
      <c r="AF105" s="119">
        <v>55550</v>
      </c>
      <c r="AG105" s="119"/>
      <c r="AH105" s="119"/>
      <c r="AI105" s="50" t="s">
        <v>59</v>
      </c>
      <c r="AJ105" s="120">
        <f>AJ106</f>
        <v>18069.69696969697</v>
      </c>
      <c r="AK105" s="120"/>
      <c r="AL105" s="120"/>
    </row>
    <row r="106" spans="1:38" s="53" customFormat="1" ht="27" customHeight="1" outlineLevel="7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109" t="s">
        <v>62</v>
      </c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56" t="s">
        <v>15</v>
      </c>
      <c r="W106" s="110" t="s">
        <v>78</v>
      </c>
      <c r="X106" s="110"/>
      <c r="Y106" s="110"/>
      <c r="Z106" s="110" t="s">
        <v>68</v>
      </c>
      <c r="AA106" s="110"/>
      <c r="AB106" s="57" t="s">
        <v>104</v>
      </c>
      <c r="AC106" s="111" t="s">
        <v>21</v>
      </c>
      <c r="AD106" s="111"/>
      <c r="AE106" s="58" t="s">
        <v>137</v>
      </c>
      <c r="AF106" s="112">
        <v>55550</v>
      </c>
      <c r="AG106" s="112"/>
      <c r="AH106" s="112"/>
      <c r="AI106" s="56" t="s">
        <v>63</v>
      </c>
      <c r="AJ106" s="143">
        <f>1788900/99%*1%</f>
        <v>18069.69696969697</v>
      </c>
      <c r="AK106" s="143"/>
      <c r="AL106" s="143"/>
    </row>
    <row r="107" spans="1:38" s="35" customFormat="1" ht="73.5" customHeight="1" outlineLevel="5">
      <c r="A107" s="36"/>
      <c r="B107" s="37"/>
      <c r="C107" s="37"/>
      <c r="D107" s="37"/>
      <c r="E107" s="37"/>
      <c r="F107" s="37"/>
      <c r="G107" s="37"/>
      <c r="H107" s="126" t="s">
        <v>125</v>
      </c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38" t="s">
        <v>15</v>
      </c>
      <c r="W107" s="127" t="s">
        <v>78</v>
      </c>
      <c r="X107" s="127"/>
      <c r="Y107" s="127"/>
      <c r="Z107" s="127" t="s">
        <v>68</v>
      </c>
      <c r="AA107" s="127"/>
      <c r="AB107" s="39" t="s">
        <v>104</v>
      </c>
      <c r="AC107" s="128" t="s">
        <v>21</v>
      </c>
      <c r="AD107" s="128"/>
      <c r="AE107" s="40" t="s">
        <v>137</v>
      </c>
      <c r="AF107" s="129">
        <v>55550</v>
      </c>
      <c r="AG107" s="129"/>
      <c r="AH107" s="129"/>
      <c r="AI107" s="38"/>
      <c r="AJ107" s="130">
        <f>AJ108</f>
        <v>1788900</v>
      </c>
      <c r="AK107" s="130"/>
      <c r="AL107" s="130"/>
    </row>
    <row r="108" spans="1:38" s="41" customFormat="1" ht="24" customHeight="1" outlineLevel="6">
      <c r="A108" s="42"/>
      <c r="B108" s="43"/>
      <c r="C108" s="43"/>
      <c r="D108" s="43"/>
      <c r="E108" s="43"/>
      <c r="F108" s="43"/>
      <c r="G108" s="43"/>
      <c r="H108" s="43"/>
      <c r="I108" s="121" t="s">
        <v>56</v>
      </c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44" t="s">
        <v>15</v>
      </c>
      <c r="W108" s="122" t="s">
        <v>78</v>
      </c>
      <c r="X108" s="122"/>
      <c r="Y108" s="122"/>
      <c r="Z108" s="122" t="s">
        <v>68</v>
      </c>
      <c r="AA108" s="122"/>
      <c r="AB108" s="45" t="s">
        <v>104</v>
      </c>
      <c r="AC108" s="123" t="s">
        <v>21</v>
      </c>
      <c r="AD108" s="123"/>
      <c r="AE108" s="46" t="s">
        <v>137</v>
      </c>
      <c r="AF108" s="124">
        <v>55550</v>
      </c>
      <c r="AG108" s="124"/>
      <c r="AH108" s="124"/>
      <c r="AI108" s="44" t="s">
        <v>57</v>
      </c>
      <c r="AJ108" s="125">
        <f>AJ109</f>
        <v>1788900</v>
      </c>
      <c r="AK108" s="125"/>
      <c r="AL108" s="125"/>
    </row>
    <row r="109" spans="1:38" s="47" customFormat="1" ht="25.5" customHeight="1" outlineLevel="7">
      <c r="A109" s="48"/>
      <c r="B109" s="49"/>
      <c r="C109" s="49"/>
      <c r="D109" s="49"/>
      <c r="E109" s="49"/>
      <c r="F109" s="49"/>
      <c r="G109" s="49"/>
      <c r="H109" s="49"/>
      <c r="I109" s="49"/>
      <c r="J109" s="116" t="s">
        <v>58</v>
      </c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50" t="s">
        <v>15</v>
      </c>
      <c r="W109" s="117" t="s">
        <v>78</v>
      </c>
      <c r="X109" s="117"/>
      <c r="Y109" s="117"/>
      <c r="Z109" s="117" t="s">
        <v>68</v>
      </c>
      <c r="AA109" s="117"/>
      <c r="AB109" s="51" t="s">
        <v>104</v>
      </c>
      <c r="AC109" s="118" t="s">
        <v>21</v>
      </c>
      <c r="AD109" s="118"/>
      <c r="AE109" s="52" t="s">
        <v>137</v>
      </c>
      <c r="AF109" s="119">
        <v>55550</v>
      </c>
      <c r="AG109" s="119"/>
      <c r="AH109" s="119"/>
      <c r="AI109" s="50" t="s">
        <v>59</v>
      </c>
      <c r="AJ109" s="120">
        <f>AJ110</f>
        <v>1788900</v>
      </c>
      <c r="AK109" s="120"/>
      <c r="AL109" s="120"/>
    </row>
    <row r="110" spans="1:38" s="53" customFormat="1" ht="25.5" customHeight="1" outlineLevel="7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109" t="s">
        <v>62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56" t="s">
        <v>15</v>
      </c>
      <c r="W110" s="110" t="s">
        <v>78</v>
      </c>
      <c r="X110" s="110"/>
      <c r="Y110" s="110"/>
      <c r="Z110" s="110" t="s">
        <v>68</v>
      </c>
      <c r="AA110" s="110"/>
      <c r="AB110" s="57" t="s">
        <v>104</v>
      </c>
      <c r="AC110" s="111" t="s">
        <v>21</v>
      </c>
      <c r="AD110" s="111"/>
      <c r="AE110" s="58" t="s">
        <v>137</v>
      </c>
      <c r="AF110" s="112">
        <v>55550</v>
      </c>
      <c r="AG110" s="112"/>
      <c r="AH110" s="112"/>
      <c r="AI110" s="56" t="s">
        <v>63</v>
      </c>
      <c r="AJ110" s="143">
        <f>1788900</f>
        <v>1788900</v>
      </c>
      <c r="AK110" s="143"/>
      <c r="AL110" s="143"/>
    </row>
    <row r="111" spans="1:38" s="72" customFormat="1" ht="53.25" customHeight="1" outlineLevel="2">
      <c r="A111" s="63"/>
      <c r="B111" s="64"/>
      <c r="C111" s="64"/>
      <c r="D111" s="163" t="s">
        <v>128</v>
      </c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65" t="s">
        <v>15</v>
      </c>
      <c r="W111" s="164">
        <v>14</v>
      </c>
      <c r="X111" s="164"/>
      <c r="Y111" s="164"/>
      <c r="Z111" s="164" t="s">
        <v>17</v>
      </c>
      <c r="AA111" s="164"/>
      <c r="AB111" s="66"/>
      <c r="AC111" s="67"/>
      <c r="AD111" s="68"/>
      <c r="AE111" s="69"/>
      <c r="AF111" s="67"/>
      <c r="AG111" s="70"/>
      <c r="AH111" s="71"/>
      <c r="AI111" s="65"/>
      <c r="AJ111" s="165">
        <f>AJ112</f>
        <v>68664</v>
      </c>
      <c r="AK111" s="165"/>
      <c r="AL111" s="165"/>
    </row>
    <row r="112" spans="1:38" s="83" customFormat="1" ht="27.75" customHeight="1" outlineLevel="3">
      <c r="A112" s="73"/>
      <c r="B112" s="74"/>
      <c r="C112" s="74"/>
      <c r="D112" s="75"/>
      <c r="E112" s="166" t="s">
        <v>129</v>
      </c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76" t="s">
        <v>15</v>
      </c>
      <c r="W112" s="167">
        <v>14</v>
      </c>
      <c r="X112" s="167"/>
      <c r="Y112" s="167"/>
      <c r="Z112" s="167" t="s">
        <v>68</v>
      </c>
      <c r="AA112" s="167"/>
      <c r="AB112" s="77"/>
      <c r="AC112" s="78"/>
      <c r="AD112" s="79"/>
      <c r="AE112" s="80"/>
      <c r="AF112" s="78"/>
      <c r="AG112" s="81"/>
      <c r="AH112" s="82"/>
      <c r="AI112" s="76"/>
      <c r="AJ112" s="168">
        <f>AJ113</f>
        <v>68664</v>
      </c>
      <c r="AK112" s="168"/>
      <c r="AL112" s="168"/>
    </row>
    <row r="113" spans="1:38" s="89" customFormat="1" ht="72.75" customHeight="1" outlineLevel="4">
      <c r="A113" s="84"/>
      <c r="B113" s="85"/>
      <c r="C113" s="85"/>
      <c r="D113" s="85"/>
      <c r="E113" s="85"/>
      <c r="F113" s="169" t="s">
        <v>39</v>
      </c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86" t="s">
        <v>15</v>
      </c>
      <c r="W113" s="170">
        <v>14</v>
      </c>
      <c r="X113" s="170"/>
      <c r="Y113" s="170"/>
      <c r="Z113" s="170" t="s">
        <v>68</v>
      </c>
      <c r="AA113" s="170"/>
      <c r="AB113" s="87" t="s">
        <v>19</v>
      </c>
      <c r="AC113" s="171" t="s">
        <v>21</v>
      </c>
      <c r="AD113" s="171"/>
      <c r="AE113" s="88" t="s">
        <v>17</v>
      </c>
      <c r="AF113" s="172" t="s">
        <v>22</v>
      </c>
      <c r="AG113" s="172"/>
      <c r="AH113" s="172"/>
      <c r="AI113" s="86"/>
      <c r="AJ113" s="173">
        <f>AJ114</f>
        <v>68664</v>
      </c>
      <c r="AK113" s="173"/>
      <c r="AL113" s="173"/>
    </row>
    <row r="114" spans="1:38" s="95" customFormat="1" ht="57" customHeight="1" outlineLevel="5">
      <c r="A114" s="90"/>
      <c r="B114" s="91"/>
      <c r="C114" s="91"/>
      <c r="D114" s="91"/>
      <c r="E114" s="91"/>
      <c r="F114" s="91"/>
      <c r="G114" s="91"/>
      <c r="H114" s="174" t="s">
        <v>130</v>
      </c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92" t="s">
        <v>15</v>
      </c>
      <c r="W114" s="175">
        <v>14</v>
      </c>
      <c r="X114" s="175"/>
      <c r="Y114" s="175"/>
      <c r="Z114" s="175" t="s">
        <v>68</v>
      </c>
      <c r="AA114" s="175"/>
      <c r="AB114" s="93" t="s">
        <v>19</v>
      </c>
      <c r="AC114" s="176" t="s">
        <v>21</v>
      </c>
      <c r="AD114" s="176"/>
      <c r="AE114" s="94" t="s">
        <v>17</v>
      </c>
      <c r="AF114" s="177" t="s">
        <v>131</v>
      </c>
      <c r="AG114" s="177"/>
      <c r="AH114" s="177"/>
      <c r="AI114" s="92"/>
      <c r="AJ114" s="178">
        <f>AJ115</f>
        <v>68664</v>
      </c>
      <c r="AK114" s="178"/>
      <c r="AL114" s="178"/>
    </row>
    <row r="115" spans="1:38" s="101" customFormat="1" ht="11.25" customHeight="1" outlineLevel="6">
      <c r="A115" s="96"/>
      <c r="B115" s="97"/>
      <c r="C115" s="97"/>
      <c r="D115" s="97"/>
      <c r="E115" s="97"/>
      <c r="F115" s="97"/>
      <c r="G115" s="97"/>
      <c r="H115" s="97"/>
      <c r="I115" s="179" t="s">
        <v>132</v>
      </c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98" t="s">
        <v>15</v>
      </c>
      <c r="W115" s="180">
        <v>14</v>
      </c>
      <c r="X115" s="180"/>
      <c r="Y115" s="180"/>
      <c r="Z115" s="180" t="s">
        <v>68</v>
      </c>
      <c r="AA115" s="180"/>
      <c r="AB115" s="99" t="s">
        <v>19</v>
      </c>
      <c r="AC115" s="181" t="s">
        <v>21</v>
      </c>
      <c r="AD115" s="181"/>
      <c r="AE115" s="100" t="s">
        <v>17</v>
      </c>
      <c r="AF115" s="182" t="s">
        <v>131</v>
      </c>
      <c r="AG115" s="182"/>
      <c r="AH115" s="182"/>
      <c r="AI115" s="98" t="s">
        <v>133</v>
      </c>
      <c r="AJ115" s="183">
        <f>AJ116</f>
        <v>68664</v>
      </c>
      <c r="AK115" s="183"/>
      <c r="AL115" s="183"/>
    </row>
    <row r="116" spans="1:38" s="107" customFormat="1" ht="11.25" customHeight="1" outlineLevel="7">
      <c r="A116" s="102"/>
      <c r="B116" s="103"/>
      <c r="C116" s="103"/>
      <c r="D116" s="103"/>
      <c r="E116" s="103"/>
      <c r="F116" s="103"/>
      <c r="G116" s="103"/>
      <c r="H116" s="103"/>
      <c r="I116" s="103"/>
      <c r="J116" s="103"/>
      <c r="K116" s="184" t="s">
        <v>134</v>
      </c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04" t="s">
        <v>15</v>
      </c>
      <c r="W116" s="185">
        <v>14</v>
      </c>
      <c r="X116" s="185"/>
      <c r="Y116" s="185"/>
      <c r="Z116" s="185" t="s">
        <v>68</v>
      </c>
      <c r="AA116" s="185"/>
      <c r="AB116" s="105" t="s">
        <v>19</v>
      </c>
      <c r="AC116" s="186" t="s">
        <v>21</v>
      </c>
      <c r="AD116" s="186"/>
      <c r="AE116" s="106" t="s">
        <v>17</v>
      </c>
      <c r="AF116" s="187" t="s">
        <v>131</v>
      </c>
      <c r="AG116" s="187"/>
      <c r="AH116" s="187"/>
      <c r="AI116" s="104" t="s">
        <v>135</v>
      </c>
      <c r="AJ116" s="188">
        <v>68664</v>
      </c>
      <c r="AK116" s="188"/>
      <c r="AL116" s="188"/>
    </row>
    <row r="117" spans="1:38" s="5" customFormat="1" ht="30" customHeight="1" outlineLevel="1">
      <c r="A117" s="6"/>
      <c r="B117" s="7"/>
      <c r="C117" s="142" t="s">
        <v>123</v>
      </c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30">
        <f>AJ118+AJ134</f>
        <v>1805100.8</v>
      </c>
      <c r="AK117" s="130"/>
      <c r="AL117" s="130"/>
    </row>
    <row r="118" spans="1:38" s="8" customFormat="1" ht="15" customHeight="1" outlineLevel="2">
      <c r="A118" s="9"/>
      <c r="B118" s="10"/>
      <c r="C118" s="10"/>
      <c r="D118" s="136" t="s">
        <v>105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1" t="s">
        <v>15</v>
      </c>
      <c r="W118" s="137" t="s">
        <v>106</v>
      </c>
      <c r="X118" s="137"/>
      <c r="Y118" s="137"/>
      <c r="Z118" s="137" t="s">
        <v>17</v>
      </c>
      <c r="AA118" s="137"/>
      <c r="AB118" s="12"/>
      <c r="AC118" s="13"/>
      <c r="AD118" s="14"/>
      <c r="AE118" s="15"/>
      <c r="AF118" s="13"/>
      <c r="AG118" s="16"/>
      <c r="AH118" s="17"/>
      <c r="AI118" s="11"/>
      <c r="AJ118" s="130">
        <f>AJ119</f>
        <v>1648340</v>
      </c>
      <c r="AK118" s="130"/>
      <c r="AL118" s="130"/>
    </row>
    <row r="119" spans="1:38" s="18" customFormat="1" ht="15" customHeight="1" outlineLevel="3">
      <c r="A119" s="19"/>
      <c r="B119" s="20"/>
      <c r="C119" s="20"/>
      <c r="D119" s="21"/>
      <c r="E119" s="139" t="s">
        <v>107</v>
      </c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22" t="s">
        <v>15</v>
      </c>
      <c r="W119" s="140" t="s">
        <v>106</v>
      </c>
      <c r="X119" s="140"/>
      <c r="Y119" s="140"/>
      <c r="Z119" s="140" t="s">
        <v>16</v>
      </c>
      <c r="AA119" s="140"/>
      <c r="AB119" s="23"/>
      <c r="AC119" s="24"/>
      <c r="AD119" s="25"/>
      <c r="AE119" s="26"/>
      <c r="AF119" s="24"/>
      <c r="AG119" s="27"/>
      <c r="AH119" s="28"/>
      <c r="AI119" s="22"/>
      <c r="AJ119" s="130">
        <f>AJ120</f>
        <v>1648340</v>
      </c>
      <c r="AK119" s="130"/>
      <c r="AL119" s="130"/>
    </row>
    <row r="120" spans="1:38" s="29" customFormat="1" ht="36.75" customHeight="1" outlineLevel="4">
      <c r="A120" s="30"/>
      <c r="B120" s="31"/>
      <c r="C120" s="31"/>
      <c r="D120" s="31"/>
      <c r="E120" s="31"/>
      <c r="F120" s="131" t="s">
        <v>108</v>
      </c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32" t="s">
        <v>15</v>
      </c>
      <c r="W120" s="132" t="s">
        <v>106</v>
      </c>
      <c r="X120" s="132"/>
      <c r="Y120" s="132"/>
      <c r="Z120" s="132" t="s">
        <v>16</v>
      </c>
      <c r="AA120" s="132"/>
      <c r="AB120" s="33" t="s">
        <v>106</v>
      </c>
      <c r="AC120" s="133" t="s">
        <v>21</v>
      </c>
      <c r="AD120" s="133"/>
      <c r="AE120" s="34" t="s">
        <v>17</v>
      </c>
      <c r="AF120" s="134" t="s">
        <v>22</v>
      </c>
      <c r="AG120" s="134"/>
      <c r="AH120" s="134"/>
      <c r="AI120" s="32"/>
      <c r="AJ120" s="130">
        <f>AJ121+AJ126</f>
        <v>1648340</v>
      </c>
      <c r="AK120" s="130"/>
      <c r="AL120" s="130"/>
    </row>
    <row r="121" spans="1:38" s="35" customFormat="1" ht="50.25" customHeight="1" outlineLevel="5">
      <c r="A121" s="36"/>
      <c r="B121" s="37"/>
      <c r="C121" s="37"/>
      <c r="D121" s="37"/>
      <c r="E121" s="37"/>
      <c r="F121" s="37"/>
      <c r="G121" s="37"/>
      <c r="H121" s="126" t="s">
        <v>109</v>
      </c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38" t="s">
        <v>15</v>
      </c>
      <c r="W121" s="127" t="s">
        <v>106</v>
      </c>
      <c r="X121" s="127"/>
      <c r="Y121" s="127"/>
      <c r="Z121" s="127" t="s">
        <v>16</v>
      </c>
      <c r="AA121" s="127"/>
      <c r="AB121" s="39" t="s">
        <v>106</v>
      </c>
      <c r="AC121" s="128" t="s">
        <v>21</v>
      </c>
      <c r="AD121" s="128"/>
      <c r="AE121" s="40" t="s">
        <v>17</v>
      </c>
      <c r="AF121" s="129" t="s">
        <v>110</v>
      </c>
      <c r="AG121" s="129"/>
      <c r="AH121" s="129"/>
      <c r="AI121" s="38"/>
      <c r="AJ121" s="130">
        <f>AJ122</f>
        <v>1523340</v>
      </c>
      <c r="AK121" s="130"/>
      <c r="AL121" s="130"/>
    </row>
    <row r="122" spans="1:38" s="41" customFormat="1" ht="57.75" customHeight="1" outlineLevel="6">
      <c r="A122" s="42"/>
      <c r="B122" s="43"/>
      <c r="C122" s="43"/>
      <c r="D122" s="43"/>
      <c r="E122" s="43"/>
      <c r="F122" s="43"/>
      <c r="G122" s="43"/>
      <c r="H122" s="43"/>
      <c r="I122" s="121" t="s">
        <v>25</v>
      </c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44" t="s">
        <v>15</v>
      </c>
      <c r="W122" s="122" t="s">
        <v>106</v>
      </c>
      <c r="X122" s="122"/>
      <c r="Y122" s="122"/>
      <c r="Z122" s="122" t="s">
        <v>16</v>
      </c>
      <c r="AA122" s="122"/>
      <c r="AB122" s="45" t="s">
        <v>106</v>
      </c>
      <c r="AC122" s="123" t="s">
        <v>21</v>
      </c>
      <c r="AD122" s="123"/>
      <c r="AE122" s="46" t="s">
        <v>17</v>
      </c>
      <c r="AF122" s="124" t="s">
        <v>110</v>
      </c>
      <c r="AG122" s="124"/>
      <c r="AH122" s="124"/>
      <c r="AI122" s="44" t="s">
        <v>26</v>
      </c>
      <c r="AJ122" s="125">
        <f>AJ123</f>
        <v>1523340</v>
      </c>
      <c r="AK122" s="125"/>
      <c r="AL122" s="125"/>
    </row>
    <row r="123" spans="1:38" s="47" customFormat="1" ht="13.5" customHeight="1" outlineLevel="7">
      <c r="A123" s="48"/>
      <c r="B123" s="49"/>
      <c r="C123" s="49"/>
      <c r="D123" s="49"/>
      <c r="E123" s="49"/>
      <c r="F123" s="49"/>
      <c r="G123" s="49"/>
      <c r="H123" s="49"/>
      <c r="I123" s="49"/>
      <c r="J123" s="116" t="s">
        <v>83</v>
      </c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50" t="s">
        <v>15</v>
      </c>
      <c r="W123" s="117" t="s">
        <v>106</v>
      </c>
      <c r="X123" s="117"/>
      <c r="Y123" s="117"/>
      <c r="Z123" s="117" t="s">
        <v>16</v>
      </c>
      <c r="AA123" s="117"/>
      <c r="AB123" s="51" t="s">
        <v>106</v>
      </c>
      <c r="AC123" s="118" t="s">
        <v>21</v>
      </c>
      <c r="AD123" s="118"/>
      <c r="AE123" s="52" t="s">
        <v>17</v>
      </c>
      <c r="AF123" s="119" t="s">
        <v>110</v>
      </c>
      <c r="AG123" s="119"/>
      <c r="AH123" s="119"/>
      <c r="AI123" s="50" t="s">
        <v>84</v>
      </c>
      <c r="AJ123" s="120">
        <f>AJ124+AJ125</f>
        <v>1523340</v>
      </c>
      <c r="AK123" s="120"/>
      <c r="AL123" s="120"/>
    </row>
    <row r="124" spans="1:38" s="53" customFormat="1" ht="11.25" customHeight="1" outlineLevel="7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109" t="s">
        <v>85</v>
      </c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56" t="s">
        <v>15</v>
      </c>
      <c r="W124" s="110" t="s">
        <v>106</v>
      </c>
      <c r="X124" s="110"/>
      <c r="Y124" s="110"/>
      <c r="Z124" s="110" t="s">
        <v>16</v>
      </c>
      <c r="AA124" s="110"/>
      <c r="AB124" s="57" t="s">
        <v>106</v>
      </c>
      <c r="AC124" s="111" t="s">
        <v>21</v>
      </c>
      <c r="AD124" s="111"/>
      <c r="AE124" s="58" t="s">
        <v>17</v>
      </c>
      <c r="AF124" s="112" t="s">
        <v>110</v>
      </c>
      <c r="AG124" s="112"/>
      <c r="AH124" s="112"/>
      <c r="AI124" s="56" t="s">
        <v>86</v>
      </c>
      <c r="AJ124" s="113">
        <v>1170000</v>
      </c>
      <c r="AK124" s="113"/>
      <c r="AL124" s="113"/>
    </row>
    <row r="125" spans="1:38" s="53" customFormat="1" ht="34.5" customHeight="1" outlineLevel="7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109" t="s">
        <v>87</v>
      </c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56" t="s">
        <v>15</v>
      </c>
      <c r="W125" s="110" t="s">
        <v>106</v>
      </c>
      <c r="X125" s="110"/>
      <c r="Y125" s="110"/>
      <c r="Z125" s="110" t="s">
        <v>16</v>
      </c>
      <c r="AA125" s="110"/>
      <c r="AB125" s="57" t="s">
        <v>106</v>
      </c>
      <c r="AC125" s="111" t="s">
        <v>21</v>
      </c>
      <c r="AD125" s="111"/>
      <c r="AE125" s="58" t="s">
        <v>17</v>
      </c>
      <c r="AF125" s="112" t="s">
        <v>110</v>
      </c>
      <c r="AG125" s="112"/>
      <c r="AH125" s="112"/>
      <c r="AI125" s="56" t="s">
        <v>88</v>
      </c>
      <c r="AJ125" s="113">
        <v>353340</v>
      </c>
      <c r="AK125" s="113"/>
      <c r="AL125" s="113"/>
    </row>
    <row r="126" spans="1:38" s="35" customFormat="1" ht="39" customHeight="1" outlineLevel="5">
      <c r="A126" s="36"/>
      <c r="B126" s="37"/>
      <c r="C126" s="37"/>
      <c r="D126" s="37"/>
      <c r="E126" s="37"/>
      <c r="F126" s="37"/>
      <c r="G126" s="37"/>
      <c r="H126" s="126" t="s">
        <v>111</v>
      </c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38" t="s">
        <v>15</v>
      </c>
      <c r="W126" s="127" t="s">
        <v>106</v>
      </c>
      <c r="X126" s="127"/>
      <c r="Y126" s="127"/>
      <c r="Z126" s="127" t="s">
        <v>16</v>
      </c>
      <c r="AA126" s="127"/>
      <c r="AB126" s="39" t="s">
        <v>106</v>
      </c>
      <c r="AC126" s="128" t="s">
        <v>21</v>
      </c>
      <c r="AD126" s="128"/>
      <c r="AE126" s="40" t="s">
        <v>17</v>
      </c>
      <c r="AF126" s="129" t="s">
        <v>112</v>
      </c>
      <c r="AG126" s="129"/>
      <c r="AH126" s="129"/>
      <c r="AI126" s="38"/>
      <c r="AJ126" s="130">
        <f>AJ127+AJ131</f>
        <v>125000</v>
      </c>
      <c r="AK126" s="130"/>
      <c r="AL126" s="130"/>
    </row>
    <row r="127" spans="1:38" s="41" customFormat="1" ht="24.75" customHeight="1" outlineLevel="6">
      <c r="A127" s="42"/>
      <c r="B127" s="43"/>
      <c r="C127" s="43"/>
      <c r="D127" s="43"/>
      <c r="E127" s="43"/>
      <c r="F127" s="43"/>
      <c r="G127" s="43"/>
      <c r="H127" s="43"/>
      <c r="I127" s="121" t="s">
        <v>56</v>
      </c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44" t="s">
        <v>15</v>
      </c>
      <c r="W127" s="122" t="s">
        <v>106</v>
      </c>
      <c r="X127" s="122"/>
      <c r="Y127" s="122"/>
      <c r="Z127" s="122" t="s">
        <v>16</v>
      </c>
      <c r="AA127" s="122"/>
      <c r="AB127" s="45" t="s">
        <v>106</v>
      </c>
      <c r="AC127" s="123" t="s">
        <v>21</v>
      </c>
      <c r="AD127" s="123"/>
      <c r="AE127" s="46" t="s">
        <v>17</v>
      </c>
      <c r="AF127" s="124" t="s">
        <v>112</v>
      </c>
      <c r="AG127" s="124"/>
      <c r="AH127" s="124"/>
      <c r="AI127" s="44" t="s">
        <v>57</v>
      </c>
      <c r="AJ127" s="125">
        <f>AJ128</f>
        <v>123000</v>
      </c>
      <c r="AK127" s="125"/>
      <c r="AL127" s="125"/>
    </row>
    <row r="128" spans="1:38" s="47" customFormat="1" ht="24" customHeight="1" outlineLevel="7">
      <c r="A128" s="48"/>
      <c r="B128" s="49"/>
      <c r="C128" s="49"/>
      <c r="D128" s="49"/>
      <c r="E128" s="49"/>
      <c r="F128" s="49"/>
      <c r="G128" s="49"/>
      <c r="H128" s="49"/>
      <c r="I128" s="49"/>
      <c r="J128" s="116" t="s">
        <v>58</v>
      </c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50" t="s">
        <v>15</v>
      </c>
      <c r="W128" s="117" t="s">
        <v>106</v>
      </c>
      <c r="X128" s="117"/>
      <c r="Y128" s="117"/>
      <c r="Z128" s="117" t="s">
        <v>16</v>
      </c>
      <c r="AA128" s="117"/>
      <c r="AB128" s="51" t="s">
        <v>106</v>
      </c>
      <c r="AC128" s="118" t="s">
        <v>21</v>
      </c>
      <c r="AD128" s="118"/>
      <c r="AE128" s="52" t="s">
        <v>17</v>
      </c>
      <c r="AF128" s="119" t="s">
        <v>112</v>
      </c>
      <c r="AG128" s="119"/>
      <c r="AH128" s="119"/>
      <c r="AI128" s="50" t="s">
        <v>59</v>
      </c>
      <c r="AJ128" s="120">
        <f>AJ129+AJ130</f>
        <v>123000</v>
      </c>
      <c r="AK128" s="120"/>
      <c r="AL128" s="120"/>
    </row>
    <row r="129" spans="1:38" s="53" customFormat="1" ht="21.75" customHeight="1" outlineLevel="7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109" t="s">
        <v>60</v>
      </c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56" t="s">
        <v>15</v>
      </c>
      <c r="W129" s="110" t="s">
        <v>106</v>
      </c>
      <c r="X129" s="110"/>
      <c r="Y129" s="110"/>
      <c r="Z129" s="110" t="s">
        <v>16</v>
      </c>
      <c r="AA129" s="110"/>
      <c r="AB129" s="57" t="s">
        <v>106</v>
      </c>
      <c r="AC129" s="111" t="s">
        <v>21</v>
      </c>
      <c r="AD129" s="111"/>
      <c r="AE129" s="58" t="s">
        <v>17</v>
      </c>
      <c r="AF129" s="112" t="s">
        <v>112</v>
      </c>
      <c r="AG129" s="112"/>
      <c r="AH129" s="112"/>
      <c r="AI129" s="56" t="s">
        <v>61</v>
      </c>
      <c r="AJ129" s="113">
        <v>13000</v>
      </c>
      <c r="AK129" s="113"/>
      <c r="AL129" s="113"/>
    </row>
    <row r="130" spans="1:38" s="53" customFormat="1" ht="24.75" customHeight="1" outlineLevel="7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109" t="s">
        <v>62</v>
      </c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56" t="s">
        <v>15</v>
      </c>
      <c r="W130" s="110" t="s">
        <v>106</v>
      </c>
      <c r="X130" s="110"/>
      <c r="Y130" s="110"/>
      <c r="Z130" s="110" t="s">
        <v>16</v>
      </c>
      <c r="AA130" s="110"/>
      <c r="AB130" s="57" t="s">
        <v>106</v>
      </c>
      <c r="AC130" s="111" t="s">
        <v>21</v>
      </c>
      <c r="AD130" s="111"/>
      <c r="AE130" s="58" t="s">
        <v>17</v>
      </c>
      <c r="AF130" s="112" t="s">
        <v>112</v>
      </c>
      <c r="AG130" s="112"/>
      <c r="AH130" s="112"/>
      <c r="AI130" s="56" t="s">
        <v>63</v>
      </c>
      <c r="AJ130" s="113">
        <f>110000</f>
        <v>110000</v>
      </c>
      <c r="AK130" s="113"/>
      <c r="AL130" s="113"/>
    </row>
    <row r="131" spans="1:38" s="41" customFormat="1" ht="11.25" customHeight="1" outlineLevel="6">
      <c r="A131" s="42"/>
      <c r="B131" s="43"/>
      <c r="C131" s="43"/>
      <c r="D131" s="43"/>
      <c r="E131" s="43"/>
      <c r="F131" s="43"/>
      <c r="G131" s="43"/>
      <c r="H131" s="43"/>
      <c r="I131" s="121" t="s">
        <v>42</v>
      </c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44" t="s">
        <v>15</v>
      </c>
      <c r="W131" s="122" t="s">
        <v>106</v>
      </c>
      <c r="X131" s="122"/>
      <c r="Y131" s="122"/>
      <c r="Z131" s="122" t="s">
        <v>16</v>
      </c>
      <c r="AA131" s="122"/>
      <c r="AB131" s="45" t="s">
        <v>106</v>
      </c>
      <c r="AC131" s="123" t="s">
        <v>21</v>
      </c>
      <c r="AD131" s="123"/>
      <c r="AE131" s="46" t="s">
        <v>17</v>
      </c>
      <c r="AF131" s="124" t="s">
        <v>112</v>
      </c>
      <c r="AG131" s="124"/>
      <c r="AH131" s="124"/>
      <c r="AI131" s="44" t="s">
        <v>43</v>
      </c>
      <c r="AJ131" s="125">
        <f>AJ132</f>
        <v>2000</v>
      </c>
      <c r="AK131" s="125"/>
      <c r="AL131" s="125"/>
    </row>
    <row r="132" spans="1:38" s="47" customFormat="1" ht="11.25" customHeight="1" outlineLevel="7">
      <c r="A132" s="48"/>
      <c r="B132" s="49"/>
      <c r="C132" s="49"/>
      <c r="D132" s="49"/>
      <c r="E132" s="49"/>
      <c r="F132" s="49"/>
      <c r="G132" s="49"/>
      <c r="H132" s="49"/>
      <c r="I132" s="49"/>
      <c r="J132" s="116" t="s">
        <v>50</v>
      </c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50" t="s">
        <v>15</v>
      </c>
      <c r="W132" s="117" t="s">
        <v>106</v>
      </c>
      <c r="X132" s="117"/>
      <c r="Y132" s="117"/>
      <c r="Z132" s="117" t="s">
        <v>16</v>
      </c>
      <c r="AA132" s="117"/>
      <c r="AB132" s="51" t="s">
        <v>106</v>
      </c>
      <c r="AC132" s="118" t="s">
        <v>21</v>
      </c>
      <c r="AD132" s="118"/>
      <c r="AE132" s="52" t="s">
        <v>17</v>
      </c>
      <c r="AF132" s="119" t="s">
        <v>112</v>
      </c>
      <c r="AG132" s="119"/>
      <c r="AH132" s="119"/>
      <c r="AI132" s="50" t="s">
        <v>51</v>
      </c>
      <c r="AJ132" s="120">
        <f>AJ133</f>
        <v>2000</v>
      </c>
      <c r="AK132" s="120"/>
      <c r="AL132" s="120"/>
    </row>
    <row r="133" spans="1:38" s="53" customFormat="1" ht="11.25" customHeight="1" outlineLevel="7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109" t="s">
        <v>52</v>
      </c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56" t="s">
        <v>15</v>
      </c>
      <c r="W133" s="110" t="s">
        <v>106</v>
      </c>
      <c r="X133" s="110"/>
      <c r="Y133" s="110"/>
      <c r="Z133" s="110" t="s">
        <v>16</v>
      </c>
      <c r="AA133" s="110"/>
      <c r="AB133" s="57" t="s">
        <v>106</v>
      </c>
      <c r="AC133" s="111" t="s">
        <v>21</v>
      </c>
      <c r="AD133" s="111"/>
      <c r="AE133" s="58" t="s">
        <v>17</v>
      </c>
      <c r="AF133" s="112" t="s">
        <v>112</v>
      </c>
      <c r="AG133" s="112"/>
      <c r="AH133" s="112"/>
      <c r="AI133" s="56" t="s">
        <v>53</v>
      </c>
      <c r="AJ133" s="113">
        <v>2000</v>
      </c>
      <c r="AK133" s="113"/>
      <c r="AL133" s="113"/>
    </row>
    <row r="134" spans="1:38" s="8" customFormat="1" ht="15" customHeight="1" outlineLevel="2">
      <c r="A134" s="9"/>
      <c r="B134" s="10"/>
      <c r="C134" s="10"/>
      <c r="D134" s="136" t="s">
        <v>113</v>
      </c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1" t="s">
        <v>15</v>
      </c>
      <c r="W134" s="137" t="s">
        <v>38</v>
      </c>
      <c r="X134" s="137"/>
      <c r="Y134" s="137"/>
      <c r="Z134" s="137" t="s">
        <v>17</v>
      </c>
      <c r="AA134" s="137"/>
      <c r="AB134" s="12"/>
      <c r="AC134" s="13"/>
      <c r="AD134" s="14"/>
      <c r="AE134" s="15"/>
      <c r="AF134" s="13"/>
      <c r="AG134" s="16"/>
      <c r="AH134" s="17"/>
      <c r="AI134" s="11"/>
      <c r="AJ134" s="138">
        <f>AJ135</f>
        <v>156760.8</v>
      </c>
      <c r="AK134" s="138"/>
      <c r="AL134" s="138"/>
    </row>
    <row r="135" spans="1:38" s="18" customFormat="1" ht="15" customHeight="1" outlineLevel="3">
      <c r="A135" s="19"/>
      <c r="B135" s="20"/>
      <c r="C135" s="20"/>
      <c r="D135" s="21"/>
      <c r="E135" s="139" t="s">
        <v>114</v>
      </c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22" t="s">
        <v>15</v>
      </c>
      <c r="W135" s="140" t="s">
        <v>38</v>
      </c>
      <c r="X135" s="140"/>
      <c r="Y135" s="140"/>
      <c r="Z135" s="140" t="s">
        <v>16</v>
      </c>
      <c r="AA135" s="140"/>
      <c r="AB135" s="23"/>
      <c r="AC135" s="24"/>
      <c r="AD135" s="25"/>
      <c r="AE135" s="26"/>
      <c r="AF135" s="24"/>
      <c r="AG135" s="27"/>
      <c r="AH135" s="28"/>
      <c r="AI135" s="22"/>
      <c r="AJ135" s="141">
        <f>AJ136</f>
        <v>156760.8</v>
      </c>
      <c r="AK135" s="141"/>
      <c r="AL135" s="141"/>
    </row>
    <row r="136" spans="1:38" s="29" customFormat="1" ht="42" customHeight="1" outlineLevel="4">
      <c r="A136" s="30"/>
      <c r="B136" s="31"/>
      <c r="C136" s="31"/>
      <c r="D136" s="31"/>
      <c r="E136" s="31"/>
      <c r="F136" s="131" t="s">
        <v>115</v>
      </c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32" t="s">
        <v>15</v>
      </c>
      <c r="W136" s="132" t="s">
        <v>38</v>
      </c>
      <c r="X136" s="132"/>
      <c r="Y136" s="132"/>
      <c r="Z136" s="132" t="s">
        <v>16</v>
      </c>
      <c r="AA136" s="132"/>
      <c r="AB136" s="33" t="s">
        <v>116</v>
      </c>
      <c r="AC136" s="133" t="s">
        <v>21</v>
      </c>
      <c r="AD136" s="133"/>
      <c r="AE136" s="34" t="s">
        <v>17</v>
      </c>
      <c r="AF136" s="134" t="s">
        <v>22</v>
      </c>
      <c r="AG136" s="134"/>
      <c r="AH136" s="134"/>
      <c r="AI136" s="32"/>
      <c r="AJ136" s="135">
        <f>AJ137</f>
        <v>156760.8</v>
      </c>
      <c r="AK136" s="135"/>
      <c r="AL136" s="135"/>
    </row>
    <row r="137" spans="1:38" s="35" customFormat="1" ht="63" customHeight="1" outlineLevel="5">
      <c r="A137" s="36"/>
      <c r="B137" s="37"/>
      <c r="C137" s="37"/>
      <c r="D137" s="37"/>
      <c r="E137" s="37"/>
      <c r="F137" s="37"/>
      <c r="G137" s="37"/>
      <c r="H137" s="126" t="s">
        <v>117</v>
      </c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38" t="s">
        <v>15</v>
      </c>
      <c r="W137" s="127" t="s">
        <v>38</v>
      </c>
      <c r="X137" s="127"/>
      <c r="Y137" s="127"/>
      <c r="Z137" s="127" t="s">
        <v>16</v>
      </c>
      <c r="AA137" s="127"/>
      <c r="AB137" s="39" t="s">
        <v>116</v>
      </c>
      <c r="AC137" s="128" t="s">
        <v>21</v>
      </c>
      <c r="AD137" s="128"/>
      <c r="AE137" s="40" t="s">
        <v>17</v>
      </c>
      <c r="AF137" s="129" t="s">
        <v>118</v>
      </c>
      <c r="AG137" s="129"/>
      <c r="AH137" s="129"/>
      <c r="AI137" s="38"/>
      <c r="AJ137" s="130">
        <f>AJ138</f>
        <v>156760.8</v>
      </c>
      <c r="AK137" s="130"/>
      <c r="AL137" s="130"/>
    </row>
    <row r="138" spans="1:38" s="41" customFormat="1" ht="56.25" customHeight="1" outlineLevel="6">
      <c r="A138" s="42"/>
      <c r="B138" s="43"/>
      <c r="C138" s="43"/>
      <c r="D138" s="43"/>
      <c r="E138" s="43"/>
      <c r="F138" s="43"/>
      <c r="G138" s="43"/>
      <c r="H138" s="43"/>
      <c r="I138" s="121" t="s">
        <v>25</v>
      </c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44" t="s">
        <v>15</v>
      </c>
      <c r="W138" s="122" t="s">
        <v>38</v>
      </c>
      <c r="X138" s="122"/>
      <c r="Y138" s="122"/>
      <c r="Z138" s="122" t="s">
        <v>16</v>
      </c>
      <c r="AA138" s="122"/>
      <c r="AB138" s="45" t="s">
        <v>116</v>
      </c>
      <c r="AC138" s="123" t="s">
        <v>21</v>
      </c>
      <c r="AD138" s="123"/>
      <c r="AE138" s="46" t="s">
        <v>17</v>
      </c>
      <c r="AF138" s="124" t="s">
        <v>118</v>
      </c>
      <c r="AG138" s="124"/>
      <c r="AH138" s="124"/>
      <c r="AI138" s="44" t="s">
        <v>26</v>
      </c>
      <c r="AJ138" s="125">
        <f>AJ139</f>
        <v>156760.8</v>
      </c>
      <c r="AK138" s="125"/>
      <c r="AL138" s="125"/>
    </row>
    <row r="139" spans="1:38" s="47" customFormat="1" ht="14.25" customHeight="1" outlineLevel="7">
      <c r="A139" s="48"/>
      <c r="B139" s="49"/>
      <c r="C139" s="49"/>
      <c r="D139" s="49"/>
      <c r="E139" s="49"/>
      <c r="F139" s="49"/>
      <c r="G139" s="49"/>
      <c r="H139" s="49"/>
      <c r="I139" s="49"/>
      <c r="J139" s="116" t="s">
        <v>83</v>
      </c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50" t="s">
        <v>15</v>
      </c>
      <c r="W139" s="117" t="s">
        <v>38</v>
      </c>
      <c r="X139" s="117"/>
      <c r="Y139" s="117"/>
      <c r="Z139" s="117" t="s">
        <v>16</v>
      </c>
      <c r="AA139" s="117"/>
      <c r="AB139" s="51" t="s">
        <v>116</v>
      </c>
      <c r="AC139" s="118" t="s">
        <v>21</v>
      </c>
      <c r="AD139" s="118"/>
      <c r="AE139" s="52" t="s">
        <v>17</v>
      </c>
      <c r="AF139" s="119" t="s">
        <v>118</v>
      </c>
      <c r="AG139" s="119"/>
      <c r="AH139" s="119"/>
      <c r="AI139" s="50" t="s">
        <v>84</v>
      </c>
      <c r="AJ139" s="120">
        <f>AJ140+AJ141</f>
        <v>156760.8</v>
      </c>
      <c r="AK139" s="120"/>
      <c r="AL139" s="120"/>
    </row>
    <row r="140" spans="1:38" s="53" customFormat="1" ht="11.25" customHeight="1" outlineLevel="7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109" t="s">
        <v>85</v>
      </c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56" t="s">
        <v>15</v>
      </c>
      <c r="W140" s="110" t="s">
        <v>38</v>
      </c>
      <c r="X140" s="110"/>
      <c r="Y140" s="110"/>
      <c r="Z140" s="110" t="s">
        <v>16</v>
      </c>
      <c r="AA140" s="110"/>
      <c r="AB140" s="57" t="s">
        <v>116</v>
      </c>
      <c r="AC140" s="111" t="s">
        <v>21</v>
      </c>
      <c r="AD140" s="111"/>
      <c r="AE140" s="58" t="s">
        <v>17</v>
      </c>
      <c r="AF140" s="112" t="s">
        <v>118</v>
      </c>
      <c r="AG140" s="112"/>
      <c r="AH140" s="112"/>
      <c r="AI140" s="56" t="s">
        <v>86</v>
      </c>
      <c r="AJ140" s="113">
        <v>120400</v>
      </c>
      <c r="AK140" s="113"/>
      <c r="AL140" s="113"/>
    </row>
    <row r="141" spans="1:38" s="53" customFormat="1" ht="35.25" customHeight="1" outlineLevel="7" thickBot="1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109" t="s">
        <v>87</v>
      </c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56" t="s">
        <v>15</v>
      </c>
      <c r="W141" s="110" t="s">
        <v>38</v>
      </c>
      <c r="X141" s="110"/>
      <c r="Y141" s="110"/>
      <c r="Z141" s="110" t="s">
        <v>16</v>
      </c>
      <c r="AA141" s="110"/>
      <c r="AB141" s="57" t="s">
        <v>116</v>
      </c>
      <c r="AC141" s="111" t="s">
        <v>21</v>
      </c>
      <c r="AD141" s="111"/>
      <c r="AE141" s="58" t="s">
        <v>17</v>
      </c>
      <c r="AF141" s="112" t="s">
        <v>118</v>
      </c>
      <c r="AG141" s="112"/>
      <c r="AH141" s="112"/>
      <c r="AI141" s="56" t="s">
        <v>88</v>
      </c>
      <c r="AJ141" s="113">
        <v>36360.8</v>
      </c>
      <c r="AK141" s="113"/>
      <c r="AL141" s="113"/>
    </row>
    <row r="142" spans="1:41" s="4" customFormat="1" ht="15.75" customHeight="1" thickBo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60" t="s">
        <v>119</v>
      </c>
      <c r="AJ142" s="114">
        <f>AJ13</f>
        <v>8916129.776969697</v>
      </c>
      <c r="AK142" s="115"/>
      <c r="AL142" s="115"/>
      <c r="AM142" s="108">
        <v>8761139</v>
      </c>
      <c r="AN142" s="108">
        <f>AJ142-AM142</f>
        <v>154990.77696969733</v>
      </c>
      <c r="AO142" s="108">
        <v>155490</v>
      </c>
    </row>
    <row r="143" ht="11.25" customHeight="1"/>
  </sheetData>
  <sheetProtection/>
  <mergeCells count="743">
    <mergeCell ref="K54:U54"/>
    <mergeCell ref="W54:Y54"/>
    <mergeCell ref="Z54:AA54"/>
    <mergeCell ref="AC54:AD54"/>
    <mergeCell ref="AF54:AH54"/>
    <mergeCell ref="AJ54:AL54"/>
    <mergeCell ref="J53:U53"/>
    <mergeCell ref="W53:Y53"/>
    <mergeCell ref="Z53:AA53"/>
    <mergeCell ref="AC53:AD53"/>
    <mergeCell ref="AF53:AH53"/>
    <mergeCell ref="AJ53:AL53"/>
    <mergeCell ref="I52:U52"/>
    <mergeCell ref="W52:Y52"/>
    <mergeCell ref="Z52:AA52"/>
    <mergeCell ref="AC52:AD52"/>
    <mergeCell ref="AF52:AH52"/>
    <mergeCell ref="AJ52:AL52"/>
    <mergeCell ref="H51:U51"/>
    <mergeCell ref="W51:Y51"/>
    <mergeCell ref="Z51:AA51"/>
    <mergeCell ref="AC51:AD51"/>
    <mergeCell ref="AF51:AH51"/>
    <mergeCell ref="AJ51:AL51"/>
    <mergeCell ref="K116:U116"/>
    <mergeCell ref="W116:Y116"/>
    <mergeCell ref="Z116:AA116"/>
    <mergeCell ref="AC116:AD116"/>
    <mergeCell ref="AF116:AH116"/>
    <mergeCell ref="AJ116:AL116"/>
    <mergeCell ref="I115:U115"/>
    <mergeCell ref="W115:Y115"/>
    <mergeCell ref="Z115:AA115"/>
    <mergeCell ref="AC115:AD115"/>
    <mergeCell ref="AF115:AH115"/>
    <mergeCell ref="AJ115:AL115"/>
    <mergeCell ref="H114:U114"/>
    <mergeCell ref="W114:Y114"/>
    <mergeCell ref="Z114:AA114"/>
    <mergeCell ref="AC114:AD114"/>
    <mergeCell ref="AF114:AH114"/>
    <mergeCell ref="AJ114:AL114"/>
    <mergeCell ref="F113:U113"/>
    <mergeCell ref="W113:Y113"/>
    <mergeCell ref="Z113:AA113"/>
    <mergeCell ref="AC113:AD113"/>
    <mergeCell ref="AF113:AH113"/>
    <mergeCell ref="AJ113:AL113"/>
    <mergeCell ref="D111:U111"/>
    <mergeCell ref="W111:Y111"/>
    <mergeCell ref="Z111:AA111"/>
    <mergeCell ref="AJ111:AL111"/>
    <mergeCell ref="E112:U112"/>
    <mergeCell ref="W112:Y112"/>
    <mergeCell ref="Z112:AA112"/>
    <mergeCell ref="AJ112:AL112"/>
    <mergeCell ref="K110:U110"/>
    <mergeCell ref="W110:Y110"/>
    <mergeCell ref="Z110:AA110"/>
    <mergeCell ref="AC110:AD110"/>
    <mergeCell ref="AF110:AH110"/>
    <mergeCell ref="AJ110:AL110"/>
    <mergeCell ref="J109:U109"/>
    <mergeCell ref="W109:Y109"/>
    <mergeCell ref="Z109:AA109"/>
    <mergeCell ref="AC109:AD109"/>
    <mergeCell ref="AF109:AH109"/>
    <mergeCell ref="AJ109:AL109"/>
    <mergeCell ref="I108:U108"/>
    <mergeCell ref="W108:Y108"/>
    <mergeCell ref="Z108:AA108"/>
    <mergeCell ref="AC108:AD108"/>
    <mergeCell ref="AF108:AH108"/>
    <mergeCell ref="AJ108:AL108"/>
    <mergeCell ref="H107:U107"/>
    <mergeCell ref="W107:Y107"/>
    <mergeCell ref="Z107:AA107"/>
    <mergeCell ref="AC107:AD107"/>
    <mergeCell ref="AF107:AH107"/>
    <mergeCell ref="AJ107:AL107"/>
    <mergeCell ref="AJ10:AL11"/>
    <mergeCell ref="A5:AL8"/>
    <mergeCell ref="A1:AL4"/>
    <mergeCell ref="A10:U11"/>
    <mergeCell ref="V10:V11"/>
    <mergeCell ref="W10:Y11"/>
    <mergeCell ref="Z10:AA11"/>
    <mergeCell ref="AB10:AH11"/>
    <mergeCell ref="AI10:AI11"/>
    <mergeCell ref="A12:U12"/>
    <mergeCell ref="W12:Y12"/>
    <mergeCell ref="Z12:AA12"/>
    <mergeCell ref="AB12:AH12"/>
    <mergeCell ref="AJ12:AL12"/>
    <mergeCell ref="A13:AI13"/>
    <mergeCell ref="AJ13:AL13"/>
    <mergeCell ref="C14:AI14"/>
    <mergeCell ref="AJ14:AL14"/>
    <mergeCell ref="D15:U15"/>
    <mergeCell ref="W15:Y15"/>
    <mergeCell ref="Z15:AA15"/>
    <mergeCell ref="AJ15:AL15"/>
    <mergeCell ref="E16:U16"/>
    <mergeCell ref="W16:Y16"/>
    <mergeCell ref="Z16:AA16"/>
    <mergeCell ref="AJ16:AL16"/>
    <mergeCell ref="F17:U17"/>
    <mergeCell ref="W17:Y17"/>
    <mergeCell ref="Z17:AA17"/>
    <mergeCell ref="AC17:AD17"/>
    <mergeCell ref="AF17:AH17"/>
    <mergeCell ref="AJ17:AL17"/>
    <mergeCell ref="H18:U18"/>
    <mergeCell ref="W18:Y18"/>
    <mergeCell ref="Z18:AA18"/>
    <mergeCell ref="AC18:AD18"/>
    <mergeCell ref="AF18:AH18"/>
    <mergeCell ref="AJ18:AL18"/>
    <mergeCell ref="I19:U19"/>
    <mergeCell ref="W19:Y19"/>
    <mergeCell ref="Z19:AA19"/>
    <mergeCell ref="AC19:AD19"/>
    <mergeCell ref="AF19:AH19"/>
    <mergeCell ref="AJ19:AL19"/>
    <mergeCell ref="J20:U20"/>
    <mergeCell ref="W20:Y20"/>
    <mergeCell ref="Z20:AA20"/>
    <mergeCell ref="AC20:AD20"/>
    <mergeCell ref="AF20:AH20"/>
    <mergeCell ref="AJ20:AL20"/>
    <mergeCell ref="K21:U21"/>
    <mergeCell ref="W21:Y21"/>
    <mergeCell ref="Z21:AA21"/>
    <mergeCell ref="AC21:AD21"/>
    <mergeCell ref="AF21:AH21"/>
    <mergeCell ref="AJ21:AL21"/>
    <mergeCell ref="K22:U22"/>
    <mergeCell ref="W22:Y22"/>
    <mergeCell ref="Z22:AA22"/>
    <mergeCell ref="AC22:AD22"/>
    <mergeCell ref="AF22:AH22"/>
    <mergeCell ref="AJ22:AL22"/>
    <mergeCell ref="E23:U23"/>
    <mergeCell ref="W23:Y23"/>
    <mergeCell ref="Z23:AA23"/>
    <mergeCell ref="AJ23:AL23"/>
    <mergeCell ref="F24:U24"/>
    <mergeCell ref="W24:Y24"/>
    <mergeCell ref="Z24:AA24"/>
    <mergeCell ref="AC24:AD24"/>
    <mergeCell ref="AF24:AH24"/>
    <mergeCell ref="AJ24:AL24"/>
    <mergeCell ref="H25:U25"/>
    <mergeCell ref="W25:Y25"/>
    <mergeCell ref="Z25:AA25"/>
    <mergeCell ref="AC25:AD25"/>
    <mergeCell ref="AF25:AH25"/>
    <mergeCell ref="AJ25:AL25"/>
    <mergeCell ref="I26:U26"/>
    <mergeCell ref="W26:Y26"/>
    <mergeCell ref="Z26:AA26"/>
    <mergeCell ref="AC26:AD26"/>
    <mergeCell ref="AF26:AH26"/>
    <mergeCell ref="AJ26:AL26"/>
    <mergeCell ref="J27:U27"/>
    <mergeCell ref="W27:Y27"/>
    <mergeCell ref="Z27:AA27"/>
    <mergeCell ref="AC27:AD27"/>
    <mergeCell ref="AF27:AH27"/>
    <mergeCell ref="AJ27:AL27"/>
    <mergeCell ref="K28:U28"/>
    <mergeCell ref="W28:Y28"/>
    <mergeCell ref="Z28:AA28"/>
    <mergeCell ref="AC28:AD28"/>
    <mergeCell ref="AF28:AH28"/>
    <mergeCell ref="AJ28:AL28"/>
    <mergeCell ref="K29:U29"/>
    <mergeCell ref="W29:Y29"/>
    <mergeCell ref="Z29:AA29"/>
    <mergeCell ref="AC29:AD29"/>
    <mergeCell ref="AF29:AH29"/>
    <mergeCell ref="AJ29:AL29"/>
    <mergeCell ref="E30:U30"/>
    <mergeCell ref="W30:Y30"/>
    <mergeCell ref="Z30:AA30"/>
    <mergeCell ref="AJ30:AL30"/>
    <mergeCell ref="F31:U31"/>
    <mergeCell ref="W31:Y31"/>
    <mergeCell ref="Z31:AA31"/>
    <mergeCell ref="AC31:AD31"/>
    <mergeCell ref="AF31:AH31"/>
    <mergeCell ref="AJ31:AL31"/>
    <mergeCell ref="H32:U32"/>
    <mergeCell ref="W32:Y32"/>
    <mergeCell ref="Z32:AA32"/>
    <mergeCell ref="AC32:AD32"/>
    <mergeCell ref="AF32:AH32"/>
    <mergeCell ref="AJ32:AL32"/>
    <mergeCell ref="I33:U33"/>
    <mergeCell ref="W33:Y33"/>
    <mergeCell ref="Z33:AA33"/>
    <mergeCell ref="AC33:AD33"/>
    <mergeCell ref="AF33:AH33"/>
    <mergeCell ref="AJ33:AL33"/>
    <mergeCell ref="K34:U34"/>
    <mergeCell ref="W34:Y34"/>
    <mergeCell ref="Z34:AA34"/>
    <mergeCell ref="AC34:AD34"/>
    <mergeCell ref="AF34:AH34"/>
    <mergeCell ref="AJ34:AL34"/>
    <mergeCell ref="E35:U35"/>
    <mergeCell ref="W35:Y35"/>
    <mergeCell ref="Z35:AA35"/>
    <mergeCell ref="AJ35:AL35"/>
    <mergeCell ref="F36:U36"/>
    <mergeCell ref="W36:Y36"/>
    <mergeCell ref="Z36:AA36"/>
    <mergeCell ref="AC36:AD36"/>
    <mergeCell ref="AF36:AH36"/>
    <mergeCell ref="AJ36:AL36"/>
    <mergeCell ref="H37:U37"/>
    <mergeCell ref="W37:Y37"/>
    <mergeCell ref="Z37:AA37"/>
    <mergeCell ref="AC37:AD37"/>
    <mergeCell ref="AF37:AH37"/>
    <mergeCell ref="AJ37:AL37"/>
    <mergeCell ref="I38:U38"/>
    <mergeCell ref="W38:Y38"/>
    <mergeCell ref="Z38:AA38"/>
    <mergeCell ref="AC38:AD38"/>
    <mergeCell ref="AF38:AH38"/>
    <mergeCell ref="AJ38:AL38"/>
    <mergeCell ref="J39:U39"/>
    <mergeCell ref="W39:Y39"/>
    <mergeCell ref="Z39:AA39"/>
    <mergeCell ref="AC39:AD39"/>
    <mergeCell ref="AF39:AH39"/>
    <mergeCell ref="AJ39:AL39"/>
    <mergeCell ref="K40:U40"/>
    <mergeCell ref="W40:Y40"/>
    <mergeCell ref="Z40:AA40"/>
    <mergeCell ref="AC40:AD40"/>
    <mergeCell ref="AF40:AH40"/>
    <mergeCell ref="AJ40:AL40"/>
    <mergeCell ref="K41:U41"/>
    <mergeCell ref="W41:Y41"/>
    <mergeCell ref="Z41:AA41"/>
    <mergeCell ref="AC41:AD41"/>
    <mergeCell ref="AF41:AH41"/>
    <mergeCell ref="AJ41:AL41"/>
    <mergeCell ref="I42:U42"/>
    <mergeCell ref="W42:Y42"/>
    <mergeCell ref="Z42:AA42"/>
    <mergeCell ref="AC42:AD42"/>
    <mergeCell ref="AF42:AH42"/>
    <mergeCell ref="AJ42:AL42"/>
    <mergeCell ref="J43:U43"/>
    <mergeCell ref="W43:Y43"/>
    <mergeCell ref="Z43:AA43"/>
    <mergeCell ref="AC43:AD43"/>
    <mergeCell ref="AF43:AH43"/>
    <mergeCell ref="AJ43:AL43"/>
    <mergeCell ref="K44:U44"/>
    <mergeCell ref="W44:Y44"/>
    <mergeCell ref="Z44:AA44"/>
    <mergeCell ref="AC44:AD44"/>
    <mergeCell ref="AF44:AH44"/>
    <mergeCell ref="AJ44:AL44"/>
    <mergeCell ref="H45:U45"/>
    <mergeCell ref="W45:Y45"/>
    <mergeCell ref="Z45:AA45"/>
    <mergeCell ref="AC45:AD45"/>
    <mergeCell ref="AF45:AH45"/>
    <mergeCell ref="AJ45:AL45"/>
    <mergeCell ref="I46:U46"/>
    <mergeCell ref="W46:Y46"/>
    <mergeCell ref="Z46:AA46"/>
    <mergeCell ref="AC46:AD46"/>
    <mergeCell ref="AF46:AH46"/>
    <mergeCell ref="AJ46:AL46"/>
    <mergeCell ref="J47:U47"/>
    <mergeCell ref="W47:Y47"/>
    <mergeCell ref="Z47:AA47"/>
    <mergeCell ref="AC47:AD47"/>
    <mergeCell ref="AF47:AH47"/>
    <mergeCell ref="AJ47:AL47"/>
    <mergeCell ref="K48:U48"/>
    <mergeCell ref="W48:Y48"/>
    <mergeCell ref="Z48:AA48"/>
    <mergeCell ref="AC48:AD48"/>
    <mergeCell ref="AF48:AH48"/>
    <mergeCell ref="AJ48:AL48"/>
    <mergeCell ref="K49:U49"/>
    <mergeCell ref="W49:Y49"/>
    <mergeCell ref="Z49:AA49"/>
    <mergeCell ref="AC49:AD49"/>
    <mergeCell ref="AF49:AH49"/>
    <mergeCell ref="AJ49:AL49"/>
    <mergeCell ref="K50:U50"/>
    <mergeCell ref="W50:Y50"/>
    <mergeCell ref="Z50:AA50"/>
    <mergeCell ref="AC50:AD50"/>
    <mergeCell ref="AF50:AH50"/>
    <mergeCell ref="AJ50:AL50"/>
    <mergeCell ref="D55:U55"/>
    <mergeCell ref="W55:Y55"/>
    <mergeCell ref="Z55:AA55"/>
    <mergeCell ref="AJ55:AL55"/>
    <mergeCell ref="E56:U56"/>
    <mergeCell ref="W56:Y56"/>
    <mergeCell ref="Z56:AA56"/>
    <mergeCell ref="AJ56:AL56"/>
    <mergeCell ref="F57:U57"/>
    <mergeCell ref="W57:Y57"/>
    <mergeCell ref="Z57:AA57"/>
    <mergeCell ref="AC57:AD57"/>
    <mergeCell ref="AF57:AH57"/>
    <mergeCell ref="AJ57:AL57"/>
    <mergeCell ref="H58:U58"/>
    <mergeCell ref="W58:Y58"/>
    <mergeCell ref="Z58:AA58"/>
    <mergeCell ref="AC58:AD58"/>
    <mergeCell ref="AF58:AH58"/>
    <mergeCell ref="AJ58:AL58"/>
    <mergeCell ref="I59:U59"/>
    <mergeCell ref="W59:Y59"/>
    <mergeCell ref="Z59:AA59"/>
    <mergeCell ref="AC59:AD59"/>
    <mergeCell ref="AF59:AH59"/>
    <mergeCell ref="AJ59:AL59"/>
    <mergeCell ref="J60:U60"/>
    <mergeCell ref="W60:Y60"/>
    <mergeCell ref="Z60:AA60"/>
    <mergeCell ref="AC60:AD60"/>
    <mergeCell ref="AF60:AH60"/>
    <mergeCell ref="AJ60:AL60"/>
    <mergeCell ref="K61:U61"/>
    <mergeCell ref="W61:Y61"/>
    <mergeCell ref="Z61:AA61"/>
    <mergeCell ref="AC61:AD61"/>
    <mergeCell ref="AF61:AH61"/>
    <mergeCell ref="AJ61:AL61"/>
    <mergeCell ref="K64:U64"/>
    <mergeCell ref="W64:Y64"/>
    <mergeCell ref="Z64:AA64"/>
    <mergeCell ref="AC64:AD64"/>
    <mergeCell ref="AF64:AH64"/>
    <mergeCell ref="AJ64:AL64"/>
    <mergeCell ref="I65:U65"/>
    <mergeCell ref="W65:Y65"/>
    <mergeCell ref="Z65:AA65"/>
    <mergeCell ref="AC65:AD65"/>
    <mergeCell ref="AF65:AH65"/>
    <mergeCell ref="AJ65:AL65"/>
    <mergeCell ref="J66:U66"/>
    <mergeCell ref="W66:Y66"/>
    <mergeCell ref="Z66:AA66"/>
    <mergeCell ref="AC66:AD66"/>
    <mergeCell ref="AF66:AH66"/>
    <mergeCell ref="AJ66:AL66"/>
    <mergeCell ref="K63:U63"/>
    <mergeCell ref="W63:Y63"/>
    <mergeCell ref="Z63:AA63"/>
    <mergeCell ref="AC63:AD63"/>
    <mergeCell ref="AF63:AH63"/>
    <mergeCell ref="AJ63:AL63"/>
    <mergeCell ref="D68:U68"/>
    <mergeCell ref="W68:Y68"/>
    <mergeCell ref="Z68:AA68"/>
    <mergeCell ref="AJ68:AL68"/>
    <mergeCell ref="E69:U69"/>
    <mergeCell ref="W69:Y69"/>
    <mergeCell ref="Z69:AA69"/>
    <mergeCell ref="AJ69:AL69"/>
    <mergeCell ref="F70:U70"/>
    <mergeCell ref="W70:Y70"/>
    <mergeCell ref="Z70:AA70"/>
    <mergeCell ref="AC70:AD70"/>
    <mergeCell ref="AF70:AH70"/>
    <mergeCell ref="AJ70:AL70"/>
    <mergeCell ref="H71:U71"/>
    <mergeCell ref="W71:Y71"/>
    <mergeCell ref="Z71:AA71"/>
    <mergeCell ref="AC71:AD71"/>
    <mergeCell ref="AF71:AH71"/>
    <mergeCell ref="AJ71:AL71"/>
    <mergeCell ref="I72:U72"/>
    <mergeCell ref="W72:Y72"/>
    <mergeCell ref="Z72:AA72"/>
    <mergeCell ref="AC72:AD72"/>
    <mergeCell ref="AF72:AH72"/>
    <mergeCell ref="AJ72:AL72"/>
    <mergeCell ref="J73:U73"/>
    <mergeCell ref="W73:Y73"/>
    <mergeCell ref="Z73:AA73"/>
    <mergeCell ref="AC73:AD73"/>
    <mergeCell ref="AF73:AH73"/>
    <mergeCell ref="AJ73:AL73"/>
    <mergeCell ref="K74:U74"/>
    <mergeCell ref="W74:Y74"/>
    <mergeCell ref="Z74:AA74"/>
    <mergeCell ref="AC74:AD74"/>
    <mergeCell ref="AF74:AH74"/>
    <mergeCell ref="AJ74:AL74"/>
    <mergeCell ref="D75:U75"/>
    <mergeCell ref="W75:Y75"/>
    <mergeCell ref="Z75:AA75"/>
    <mergeCell ref="AJ75:AL75"/>
    <mergeCell ref="E76:U76"/>
    <mergeCell ref="W76:Y76"/>
    <mergeCell ref="Z76:AA76"/>
    <mergeCell ref="AJ76:AL76"/>
    <mergeCell ref="F77:U77"/>
    <mergeCell ref="W77:Y77"/>
    <mergeCell ref="Z77:AA77"/>
    <mergeCell ref="AC77:AD77"/>
    <mergeCell ref="AF77:AH77"/>
    <mergeCell ref="AJ77:AL77"/>
    <mergeCell ref="H78:U78"/>
    <mergeCell ref="W78:Y78"/>
    <mergeCell ref="Z78:AA78"/>
    <mergeCell ref="AC78:AD78"/>
    <mergeCell ref="AF78:AH78"/>
    <mergeCell ref="AJ78:AL78"/>
    <mergeCell ref="I79:U79"/>
    <mergeCell ref="W79:Y79"/>
    <mergeCell ref="Z79:AA79"/>
    <mergeCell ref="AC79:AD79"/>
    <mergeCell ref="AF79:AH79"/>
    <mergeCell ref="AJ79:AL79"/>
    <mergeCell ref="J80:U80"/>
    <mergeCell ref="W80:Y80"/>
    <mergeCell ref="Z80:AA80"/>
    <mergeCell ref="AC80:AD80"/>
    <mergeCell ref="AF80:AH80"/>
    <mergeCell ref="AJ80:AL80"/>
    <mergeCell ref="K81:U81"/>
    <mergeCell ref="W81:Y81"/>
    <mergeCell ref="Z81:AA81"/>
    <mergeCell ref="AC81:AD81"/>
    <mergeCell ref="AF81:AH81"/>
    <mergeCell ref="AJ81:AL81"/>
    <mergeCell ref="K82:U82"/>
    <mergeCell ref="W82:Y82"/>
    <mergeCell ref="Z82:AA82"/>
    <mergeCell ref="AC82:AD82"/>
    <mergeCell ref="AF82:AH82"/>
    <mergeCell ref="AJ82:AL82"/>
    <mergeCell ref="H83:U83"/>
    <mergeCell ref="W83:Y83"/>
    <mergeCell ref="Z83:AA83"/>
    <mergeCell ref="AC83:AD83"/>
    <mergeCell ref="AF83:AH83"/>
    <mergeCell ref="AJ83:AL83"/>
    <mergeCell ref="I84:U84"/>
    <mergeCell ref="W84:Y84"/>
    <mergeCell ref="Z84:AA84"/>
    <mergeCell ref="AC84:AD84"/>
    <mergeCell ref="AF84:AH84"/>
    <mergeCell ref="AJ84:AL84"/>
    <mergeCell ref="J85:U85"/>
    <mergeCell ref="W85:Y85"/>
    <mergeCell ref="Z85:AA85"/>
    <mergeCell ref="AC85:AD85"/>
    <mergeCell ref="AF85:AH85"/>
    <mergeCell ref="AJ85:AL85"/>
    <mergeCell ref="K86:U86"/>
    <mergeCell ref="W86:Y86"/>
    <mergeCell ref="Z86:AA86"/>
    <mergeCell ref="AC86:AD86"/>
    <mergeCell ref="AF86:AH86"/>
    <mergeCell ref="AJ86:AL86"/>
    <mergeCell ref="H87:U87"/>
    <mergeCell ref="W87:Y87"/>
    <mergeCell ref="Z87:AA87"/>
    <mergeCell ref="AC87:AD87"/>
    <mergeCell ref="AF87:AH87"/>
    <mergeCell ref="AJ87:AL87"/>
    <mergeCell ref="I88:U88"/>
    <mergeCell ref="W88:Y88"/>
    <mergeCell ref="Z88:AA88"/>
    <mergeCell ref="AC88:AD88"/>
    <mergeCell ref="AF88:AH88"/>
    <mergeCell ref="AJ88:AL88"/>
    <mergeCell ref="J89:U89"/>
    <mergeCell ref="W89:Y89"/>
    <mergeCell ref="Z89:AA89"/>
    <mergeCell ref="AC89:AD89"/>
    <mergeCell ref="AF89:AH89"/>
    <mergeCell ref="AJ89:AL89"/>
    <mergeCell ref="K90:U90"/>
    <mergeCell ref="W90:Y90"/>
    <mergeCell ref="Z90:AA90"/>
    <mergeCell ref="AC90:AD90"/>
    <mergeCell ref="AF90:AH90"/>
    <mergeCell ref="AJ90:AL90"/>
    <mergeCell ref="K91:U91"/>
    <mergeCell ref="W91:Y91"/>
    <mergeCell ref="Z91:AA91"/>
    <mergeCell ref="AC91:AD91"/>
    <mergeCell ref="AF91:AH91"/>
    <mergeCell ref="AJ91:AL91"/>
    <mergeCell ref="K92:U92"/>
    <mergeCell ref="W92:Y92"/>
    <mergeCell ref="Z92:AA92"/>
    <mergeCell ref="AC92:AD92"/>
    <mergeCell ref="AF92:AH92"/>
    <mergeCell ref="AJ92:AL92"/>
    <mergeCell ref="F93:U93"/>
    <mergeCell ref="W93:Y93"/>
    <mergeCell ref="Z93:AA93"/>
    <mergeCell ref="AC93:AD93"/>
    <mergeCell ref="AF93:AH93"/>
    <mergeCell ref="AJ93:AL93"/>
    <mergeCell ref="H94:U94"/>
    <mergeCell ref="W94:Y94"/>
    <mergeCell ref="Z94:AA94"/>
    <mergeCell ref="AC94:AD94"/>
    <mergeCell ref="AF94:AH94"/>
    <mergeCell ref="AJ94:AL94"/>
    <mergeCell ref="I95:U95"/>
    <mergeCell ref="W95:Y95"/>
    <mergeCell ref="Z95:AA95"/>
    <mergeCell ref="AC95:AD95"/>
    <mergeCell ref="AF95:AH95"/>
    <mergeCell ref="AJ95:AL95"/>
    <mergeCell ref="J96:U96"/>
    <mergeCell ref="W96:Y96"/>
    <mergeCell ref="Z96:AA96"/>
    <mergeCell ref="AC96:AD96"/>
    <mergeCell ref="AF96:AH96"/>
    <mergeCell ref="AJ96:AL96"/>
    <mergeCell ref="K97:U97"/>
    <mergeCell ref="W97:Y97"/>
    <mergeCell ref="Z97:AA97"/>
    <mergeCell ref="AC97:AD97"/>
    <mergeCell ref="AF97:AH97"/>
    <mergeCell ref="AJ97:AL97"/>
    <mergeCell ref="H98:U98"/>
    <mergeCell ref="W98:Y98"/>
    <mergeCell ref="Z98:AA98"/>
    <mergeCell ref="AC98:AD98"/>
    <mergeCell ref="AF98:AH98"/>
    <mergeCell ref="AJ98:AL98"/>
    <mergeCell ref="I99:U99"/>
    <mergeCell ref="W99:Y99"/>
    <mergeCell ref="Z99:AA99"/>
    <mergeCell ref="AC99:AD99"/>
    <mergeCell ref="AF99:AH99"/>
    <mergeCell ref="AJ99:AL99"/>
    <mergeCell ref="J100:U100"/>
    <mergeCell ref="W100:Y100"/>
    <mergeCell ref="Z100:AA100"/>
    <mergeCell ref="AC100:AD100"/>
    <mergeCell ref="AF100:AH100"/>
    <mergeCell ref="AJ100:AL100"/>
    <mergeCell ref="K101:U101"/>
    <mergeCell ref="W101:Y101"/>
    <mergeCell ref="Z101:AA101"/>
    <mergeCell ref="AC101:AD101"/>
    <mergeCell ref="AF101:AH101"/>
    <mergeCell ref="AJ101:AL101"/>
    <mergeCell ref="F102:U102"/>
    <mergeCell ref="W102:Y102"/>
    <mergeCell ref="Z102:AA102"/>
    <mergeCell ref="AC102:AD102"/>
    <mergeCell ref="AF102:AH102"/>
    <mergeCell ref="AJ102:AL102"/>
    <mergeCell ref="H103:U103"/>
    <mergeCell ref="W103:Y103"/>
    <mergeCell ref="Z103:AA103"/>
    <mergeCell ref="AC103:AD103"/>
    <mergeCell ref="AF103:AH103"/>
    <mergeCell ref="AJ103:AL103"/>
    <mergeCell ref="I104:U104"/>
    <mergeCell ref="W104:Y104"/>
    <mergeCell ref="Z104:AA104"/>
    <mergeCell ref="AC104:AD104"/>
    <mergeCell ref="AF104:AH104"/>
    <mergeCell ref="AJ104:AL104"/>
    <mergeCell ref="J105:U105"/>
    <mergeCell ref="W105:Y105"/>
    <mergeCell ref="Z105:AA105"/>
    <mergeCell ref="AC105:AD105"/>
    <mergeCell ref="AF105:AH105"/>
    <mergeCell ref="AJ105:AL105"/>
    <mergeCell ref="K106:U106"/>
    <mergeCell ref="W106:Y106"/>
    <mergeCell ref="Z106:AA106"/>
    <mergeCell ref="AC106:AD106"/>
    <mergeCell ref="AF106:AH106"/>
    <mergeCell ref="AJ106:AL106"/>
    <mergeCell ref="K62:U62"/>
    <mergeCell ref="W62:Y62"/>
    <mergeCell ref="Z62:AA62"/>
    <mergeCell ref="AC62:AD62"/>
    <mergeCell ref="AF62:AH62"/>
    <mergeCell ref="AJ62:AL62"/>
    <mergeCell ref="C117:AI117"/>
    <mergeCell ref="AJ117:AL117"/>
    <mergeCell ref="D118:U118"/>
    <mergeCell ref="W118:Y118"/>
    <mergeCell ref="Z118:AA118"/>
    <mergeCell ref="AJ118:AL118"/>
    <mergeCell ref="E119:U119"/>
    <mergeCell ref="W119:Y119"/>
    <mergeCell ref="Z119:AA119"/>
    <mergeCell ref="AJ119:AL119"/>
    <mergeCell ref="F120:U120"/>
    <mergeCell ref="W120:Y120"/>
    <mergeCell ref="Z120:AA120"/>
    <mergeCell ref="AC120:AD120"/>
    <mergeCell ref="AF120:AH120"/>
    <mergeCell ref="AJ120:AL120"/>
    <mergeCell ref="H121:U121"/>
    <mergeCell ref="W121:Y121"/>
    <mergeCell ref="Z121:AA121"/>
    <mergeCell ref="AC121:AD121"/>
    <mergeCell ref="AF121:AH121"/>
    <mergeCell ref="AJ121:AL121"/>
    <mergeCell ref="I122:U122"/>
    <mergeCell ref="W122:Y122"/>
    <mergeCell ref="Z122:AA122"/>
    <mergeCell ref="AC122:AD122"/>
    <mergeCell ref="AF122:AH122"/>
    <mergeCell ref="AJ122:AL122"/>
    <mergeCell ref="J123:U123"/>
    <mergeCell ref="W123:Y123"/>
    <mergeCell ref="Z123:AA123"/>
    <mergeCell ref="AC123:AD123"/>
    <mergeCell ref="AF123:AH123"/>
    <mergeCell ref="AJ123:AL123"/>
    <mergeCell ref="K124:U124"/>
    <mergeCell ref="W124:Y124"/>
    <mergeCell ref="Z124:AA124"/>
    <mergeCell ref="AC124:AD124"/>
    <mergeCell ref="AF124:AH124"/>
    <mergeCell ref="AJ124:AL124"/>
    <mergeCell ref="K125:U125"/>
    <mergeCell ref="W125:Y125"/>
    <mergeCell ref="Z125:AA125"/>
    <mergeCell ref="AC125:AD125"/>
    <mergeCell ref="AF125:AH125"/>
    <mergeCell ref="AJ125:AL125"/>
    <mergeCell ref="H126:U126"/>
    <mergeCell ref="W126:Y126"/>
    <mergeCell ref="Z126:AA126"/>
    <mergeCell ref="AC126:AD126"/>
    <mergeCell ref="AF126:AH126"/>
    <mergeCell ref="AJ126:AL126"/>
    <mergeCell ref="I127:U127"/>
    <mergeCell ref="W127:Y127"/>
    <mergeCell ref="Z127:AA127"/>
    <mergeCell ref="AC127:AD127"/>
    <mergeCell ref="AF127:AH127"/>
    <mergeCell ref="AJ127:AL127"/>
    <mergeCell ref="J128:U128"/>
    <mergeCell ref="W128:Y128"/>
    <mergeCell ref="Z128:AA128"/>
    <mergeCell ref="AC128:AD128"/>
    <mergeCell ref="AF128:AH128"/>
    <mergeCell ref="AJ128:AL128"/>
    <mergeCell ref="K129:U129"/>
    <mergeCell ref="W129:Y129"/>
    <mergeCell ref="Z129:AA129"/>
    <mergeCell ref="AC129:AD129"/>
    <mergeCell ref="AF129:AH129"/>
    <mergeCell ref="AJ129:AL129"/>
    <mergeCell ref="K130:U130"/>
    <mergeCell ref="W130:Y130"/>
    <mergeCell ref="Z130:AA130"/>
    <mergeCell ref="AC130:AD130"/>
    <mergeCell ref="AF130:AH130"/>
    <mergeCell ref="AJ130:AL130"/>
    <mergeCell ref="I131:U131"/>
    <mergeCell ref="W131:Y131"/>
    <mergeCell ref="Z131:AA131"/>
    <mergeCell ref="AC131:AD131"/>
    <mergeCell ref="AF131:AH131"/>
    <mergeCell ref="AJ131:AL131"/>
    <mergeCell ref="J132:U132"/>
    <mergeCell ref="W132:Y132"/>
    <mergeCell ref="Z132:AA132"/>
    <mergeCell ref="AC132:AD132"/>
    <mergeCell ref="AF132:AH132"/>
    <mergeCell ref="AJ132:AL132"/>
    <mergeCell ref="K133:U133"/>
    <mergeCell ref="W133:Y133"/>
    <mergeCell ref="Z133:AA133"/>
    <mergeCell ref="AC133:AD133"/>
    <mergeCell ref="AF133:AH133"/>
    <mergeCell ref="AJ133:AL133"/>
    <mergeCell ref="D134:U134"/>
    <mergeCell ref="W134:Y134"/>
    <mergeCell ref="Z134:AA134"/>
    <mergeCell ref="AJ134:AL134"/>
    <mergeCell ref="E135:U135"/>
    <mergeCell ref="W135:Y135"/>
    <mergeCell ref="Z135:AA135"/>
    <mergeCell ref="AJ135:AL135"/>
    <mergeCell ref="F136:U136"/>
    <mergeCell ref="W136:Y136"/>
    <mergeCell ref="Z136:AA136"/>
    <mergeCell ref="AC136:AD136"/>
    <mergeCell ref="AF136:AH136"/>
    <mergeCell ref="AJ136:AL136"/>
    <mergeCell ref="H137:U137"/>
    <mergeCell ref="W137:Y137"/>
    <mergeCell ref="Z137:AA137"/>
    <mergeCell ref="AC137:AD137"/>
    <mergeCell ref="AF137:AH137"/>
    <mergeCell ref="AJ137:AL137"/>
    <mergeCell ref="I138:U138"/>
    <mergeCell ref="W138:Y138"/>
    <mergeCell ref="Z138:AA138"/>
    <mergeCell ref="AC138:AD138"/>
    <mergeCell ref="AF138:AH138"/>
    <mergeCell ref="AJ138:AL138"/>
    <mergeCell ref="J139:U139"/>
    <mergeCell ref="W139:Y139"/>
    <mergeCell ref="Z139:AA139"/>
    <mergeCell ref="AC139:AD139"/>
    <mergeCell ref="AF139:AH139"/>
    <mergeCell ref="AJ139:AL139"/>
    <mergeCell ref="K140:U140"/>
    <mergeCell ref="W140:Y140"/>
    <mergeCell ref="Z140:AA140"/>
    <mergeCell ref="AC140:AD140"/>
    <mergeCell ref="AF140:AH140"/>
    <mergeCell ref="AJ140:AL140"/>
    <mergeCell ref="AJ142:AL142"/>
    <mergeCell ref="K141:U141"/>
    <mergeCell ref="W141:Y141"/>
    <mergeCell ref="Z141:AA141"/>
    <mergeCell ref="AC141:AD141"/>
    <mergeCell ref="AF141:AH141"/>
    <mergeCell ref="AJ141:AL141"/>
    <mergeCell ref="K67:U67"/>
    <mergeCell ref="W67:Y67"/>
    <mergeCell ref="Z67:AA67"/>
    <mergeCell ref="AC67:AD67"/>
    <mergeCell ref="AF67:AH67"/>
    <mergeCell ref="AJ67:AL67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A320</cp:lastModifiedBy>
  <cp:lastPrinted>2023-11-14T12:40:36Z</cp:lastPrinted>
  <dcterms:created xsi:type="dcterms:W3CDTF">2022-11-07T11:04:35Z</dcterms:created>
  <dcterms:modified xsi:type="dcterms:W3CDTF">2023-12-21T07:20:25Z</dcterms:modified>
  <cp:category/>
  <cp:version/>
  <cp:contentType/>
  <cp:contentStatus/>
  <cp:revision>1</cp:revision>
</cp:coreProperties>
</file>